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5480" windowHeight="11640" activeTab="1"/>
  </bookViews>
  <sheets>
    <sheet name="Comparatif" sheetId="1" r:id="rId1"/>
    <sheet name="Données V1 2015" sheetId="2" r:id="rId2"/>
    <sheet name="Données V1 2014  " sheetId="3" r:id="rId3"/>
    <sheet name="Données V1 2013" sheetId="4" r:id="rId4"/>
    <sheet name="Données V1 2012 " sheetId="5" r:id="rId5"/>
    <sheet name="Données V1 2011 " sheetId="6" r:id="rId6"/>
    <sheet name="Feuil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0">'Comparatif'!$A$1:$M$2</definedName>
    <definedName name="_xlnm.Print_Area" localSheetId="5">'Données V1 2011 '!$A$1:$Q$20</definedName>
    <definedName name="_xlnm.Print_Area" localSheetId="4">'Données V1 2012 '!$A$1:$Q$20</definedName>
    <definedName name="_xlnm.Print_Area" localSheetId="3">'Données V1 2013'!$A$1:$Q$20</definedName>
    <definedName name="_xlnm.Print_Area" localSheetId="2">'Données V1 2014  '!$A$1:$Q$20</definedName>
    <definedName name="_xlnm.Print_Area" localSheetId="1">'Données V1 2015'!$A$1:$Q$20</definedName>
  </definedNames>
  <calcPr fullCalcOnLoad="1"/>
</workbook>
</file>

<file path=xl/comments2.xml><?xml version="1.0" encoding="utf-8"?>
<comments xmlns="http://schemas.openxmlformats.org/spreadsheetml/2006/main">
  <authors>
    <author>Vincent Pouliot</author>
  </authors>
  <commentList>
    <comment ref="P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M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J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G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D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</commentList>
</comments>
</file>

<file path=xl/comments3.xml><?xml version="1.0" encoding="utf-8"?>
<comments xmlns="http://schemas.openxmlformats.org/spreadsheetml/2006/main">
  <authors>
    <author>Vincent Pouliot</author>
  </authors>
  <commentList>
    <comment ref="D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G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J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M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P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</commentList>
</comments>
</file>

<file path=xl/comments4.xml><?xml version="1.0" encoding="utf-8"?>
<comments xmlns="http://schemas.openxmlformats.org/spreadsheetml/2006/main">
  <authors>
    <author>Vincent Pouliot</author>
  </authors>
  <commentList>
    <comment ref="D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G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J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M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P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</commentList>
</comments>
</file>

<file path=xl/comments5.xml><?xml version="1.0" encoding="utf-8"?>
<comments xmlns="http://schemas.openxmlformats.org/spreadsheetml/2006/main">
  <authors>
    <author>Vincent Pouliot</author>
  </authors>
  <commentList>
    <comment ref="D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G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J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M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P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</commentList>
</comments>
</file>

<file path=xl/comments6.xml><?xml version="1.0" encoding="utf-8"?>
<comments xmlns="http://schemas.openxmlformats.org/spreadsheetml/2006/main">
  <authors>
    <author>Vincent Pouliot</author>
  </authors>
  <commentList>
    <comment ref="D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G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J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M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  <comment ref="P3" authorId="0">
      <text>
        <r>
          <rPr>
            <b/>
            <sz val="8"/>
            <rFont val="Tahoma"/>
            <family val="2"/>
          </rPr>
          <t>Vincent Pouliot:</t>
        </r>
        <r>
          <rPr>
            <sz val="8"/>
            <rFont val="Tahoma"/>
            <family val="2"/>
          </rPr>
          <t xml:space="preserve">
Heures de fonctionnement du four</t>
        </r>
      </text>
    </comment>
  </commentList>
</comments>
</file>

<file path=xl/sharedStrings.xml><?xml version="1.0" encoding="utf-8"?>
<sst xmlns="http://schemas.openxmlformats.org/spreadsheetml/2006/main" count="165" uniqueCount="30">
  <si>
    <t>Four 1</t>
  </si>
  <si>
    <t>Four 2</t>
  </si>
  <si>
    <t>Four 3</t>
  </si>
  <si>
    <t>Four 4</t>
  </si>
  <si>
    <t>4 fours combinés</t>
  </si>
  <si>
    <t>HFF</t>
  </si>
  <si>
    <t>Nbr hrs</t>
  </si>
  <si>
    <t>VdQ Rapport dépassement des émissions</t>
  </si>
  <si>
    <t>HCl &gt; 50 mg/m3 CR (intervalle 1 heure)</t>
  </si>
  <si>
    <t>HCl&gt;50</t>
  </si>
  <si>
    <t>Nbr évèn.</t>
  </si>
  <si>
    <t>% de dépassem.</t>
  </si>
  <si>
    <t>Total 2011</t>
  </si>
  <si>
    <t>n.d.</t>
  </si>
  <si>
    <t>Notes :</t>
  </si>
  <si>
    <t>1)</t>
  </si>
  <si>
    <t>2)</t>
  </si>
  <si>
    <t>Une révision majeure de tous les analyseurs a été nécessaire en début d'année 2011. Uniquement les lectures de la ligne #2 ont été touchées durant la marche du four.</t>
  </si>
  <si>
    <t>Les données de HCl sont enregistrées dès que la température du four atteint 300 °C. Des vérifications doivent être faites pour optimiser l'injection de chaux au départ d'un four.</t>
  </si>
  <si>
    <t>3)</t>
  </si>
  <si>
    <t>Toutes les données horaires sont enregistrées et conservées dans le système d'acquisition de données (SAD).</t>
  </si>
  <si>
    <t>HFF = nombre d'heure de fonctionnement des fours selon le rapport mensuel de Tiru,</t>
  </si>
  <si>
    <t>arrêt</t>
  </si>
  <si>
    <t>Total 2012</t>
  </si>
  <si>
    <t>Total 2013</t>
  </si>
  <si>
    <t>Total 2014</t>
  </si>
  <si>
    <t>Total nombre évènement &gt; 50 mg/m3</t>
  </si>
  <si>
    <t>Nbre heures total dépassement</t>
  </si>
  <si>
    <t>HCL Cumul 4 fours</t>
  </si>
  <si>
    <t>Total 2015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</si>
</sst>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_)\ _$_ ;_ * \(#,##0.0\)\ _$_ ;_ * &quot;-&quot;??_)\ _$_ ;_ @_ "/>
    <numFmt numFmtId="165" formatCode="_ * #,##0_)\ _$_ ;_ * \(#,##0\)\ _$_ ;_ * &quot;-&quot;??_)\ _$_ ;_ @_ "/>
    <numFmt numFmtId="166" formatCode="0.0%"/>
    <numFmt numFmtId="167" formatCode="[$-C0C]d\ mmmm\ yyyy"/>
    <numFmt numFmtId="168" formatCode="[$-F800]dddd\,\ mmmm\ dd\,\ yyyy"/>
    <numFmt numFmtId="169" formatCode="mmm/yyyy"/>
    <numFmt numFmtId="170" formatCode="_ * #,##0.000_)\ _$_ ;_ * \(#,##0.000\)\ _$_ ;_ * &quot;-&quot;??_)\ _$_ ;_ @_ "/>
    <numFmt numFmtId="171" formatCode="_ * #,##0.0000_)\ _$_ ;_ * \(#,##0.0000\)\ _$_ ;_ * &quot;-&quot;??_)\ _$_ ;_ @_ "/>
    <numFmt numFmtId="172" formatCode="0.000%"/>
    <numFmt numFmtId="173" formatCode="0.0000%"/>
    <numFmt numFmtId="174" formatCode="0.00000%"/>
    <numFmt numFmtId="175" formatCode="0.000000%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6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1" fontId="0" fillId="17" borderId="11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17" borderId="13" xfId="0" applyNumberForma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17" borderId="11" xfId="0" applyFill="1" applyBorder="1" applyAlignment="1">
      <alignment horizontal="center"/>
    </xf>
    <xf numFmtId="20" fontId="0" fillId="17" borderId="11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9" fontId="0" fillId="0" borderId="11" xfId="5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1" xfId="50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" fontId="0" fillId="17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66" fontId="0" fillId="0" borderId="12" xfId="50" applyNumberFormat="1" applyFont="1" applyBorder="1" applyAlignment="1">
      <alignment horizontal="center"/>
    </xf>
    <xf numFmtId="166" fontId="0" fillId="0" borderId="15" xfId="50" applyNumberFormat="1" applyFont="1" applyBorder="1" applyAlignment="1">
      <alignment horizontal="center"/>
    </xf>
    <xf numFmtId="0" fontId="0" fillId="0" borderId="16" xfId="0" applyBorder="1" applyAlignment="1">
      <alignment/>
    </xf>
    <xf numFmtId="10" fontId="0" fillId="0" borderId="10" xfId="50" applyNumberFormat="1" applyFont="1" applyBorder="1" applyAlignment="1">
      <alignment horizontal="center"/>
    </xf>
    <xf numFmtId="10" fontId="0" fillId="0" borderId="17" xfId="50" applyNumberFormat="1" applyFont="1" applyBorder="1" applyAlignment="1">
      <alignment/>
    </xf>
    <xf numFmtId="10" fontId="0" fillId="0" borderId="18" xfId="5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 applyAlignment="1">
      <alignment horizontal="left" vertical="top" wrapText="1"/>
    </xf>
    <xf numFmtId="166" fontId="0" fillId="0" borderId="11" xfId="51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17" borderId="20" xfId="0" applyNumberFormat="1" applyFill="1" applyBorder="1" applyAlignment="1">
      <alignment horizontal="center"/>
    </xf>
    <xf numFmtId="9" fontId="0" fillId="0" borderId="11" xfId="5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Pourcentage 2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1%20HCL%20Juin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3%20HCL%20Sept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4%20HCL%20Juin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4%20HCL%20Juill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4%20HCL%20Aou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4%20HCL%20Sept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2%20HCL%20Sept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1%20HCL%20Juill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2%20HCL%20Juin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2%20HCL%20Juill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2%20HCL%20Aou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1%20HCL%20Sept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3%20HCL%20Juin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3%20HCL%20Juill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oraire\VdQRapportD&#233;passements&#201;missions_SCE3%20HCL%20Aou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3">
          <cell r="F23" t="str">
            <v>15:00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6">
          <cell r="F26" t="str">
            <v>20:00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0">
          <cell r="F20" t="str">
            <v>08:00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">
          <cell r="F13" t="str">
            <v>02:00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7">
          <cell r="F17" t="str">
            <v>19:00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1">
          <cell r="F21" t="str">
            <v>18:00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1">
          <cell r="F21" t="str">
            <v>19:00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">
          <cell r="F13" t="str">
            <v>01:00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0">
          <cell r="F30" t="str">
            <v>20:00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9">
          <cell r="F19" t="str">
            <v>08:00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4">
          <cell r="F14" t="str">
            <v>02:00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5">
          <cell r="F15" t="str">
            <v>04:00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4">
          <cell r="F24" t="str">
            <v>12:00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6">
          <cell r="F16" t="str">
            <v>08:00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8">
          <cell r="F18" t="str">
            <v>09:00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H1" sqref="H1"/>
      <selection pane="bottomLeft" activeCell="A28" sqref="A28"/>
      <selection pane="bottomRight" activeCell="P12" sqref="P12"/>
    </sheetView>
  </sheetViews>
  <sheetFormatPr defaultColWidth="11.421875" defaultRowHeight="31.5" customHeight="1"/>
  <cols>
    <col min="1" max="1" width="36.7109375" style="0" customWidth="1"/>
    <col min="2" max="3" width="6.28125" style="12" customWidth="1"/>
    <col min="4" max="4" width="6.28125" style="0" customWidth="1"/>
    <col min="5" max="6" width="6.28125" style="12" customWidth="1"/>
    <col min="7" max="7" width="6.28125" style="0" customWidth="1"/>
    <col min="8" max="9" width="6.28125" style="12" customWidth="1"/>
    <col min="10" max="10" width="6.28125" style="0" customWidth="1"/>
    <col min="11" max="11" width="6.28125" style="12" customWidth="1"/>
    <col min="12" max="12" width="7.28125" style="12" customWidth="1"/>
    <col min="13" max="13" width="6.28125" style="0" customWidth="1"/>
  </cols>
  <sheetData>
    <row r="1" spans="1:13" ht="31.5" customHeight="1" thickBot="1">
      <c r="A1" s="7" t="s">
        <v>7</v>
      </c>
      <c r="M1" s="12" t="s">
        <v>8</v>
      </c>
    </row>
    <row r="2" spans="1:13" ht="31.5" customHeight="1" thickBot="1">
      <c r="A2" s="9" t="s">
        <v>28</v>
      </c>
      <c r="B2" s="44">
        <v>2014</v>
      </c>
      <c r="C2" s="45"/>
      <c r="D2" s="46"/>
      <c r="E2" s="44">
        <v>2013</v>
      </c>
      <c r="F2" s="45"/>
      <c r="G2" s="46"/>
      <c r="H2" s="44">
        <v>2012</v>
      </c>
      <c r="I2" s="45"/>
      <c r="J2" s="46"/>
      <c r="K2" s="44">
        <v>2011</v>
      </c>
      <c r="L2" s="45"/>
      <c r="M2" s="46"/>
    </row>
    <row r="3" spans="1:13" ht="31.5" customHeight="1" thickBot="1">
      <c r="A3" s="37" t="s">
        <v>26</v>
      </c>
      <c r="B3" s="41">
        <f>'Données V1 2014  '!N17</f>
        <v>105</v>
      </c>
      <c r="C3" s="42"/>
      <c r="D3" s="43"/>
      <c r="E3" s="41">
        <f>'Données V1 2013'!N17</f>
        <v>284</v>
      </c>
      <c r="F3" s="42"/>
      <c r="G3" s="43"/>
      <c r="H3" s="41">
        <f>'Données V1 2012 '!N17</f>
        <v>208</v>
      </c>
      <c r="I3" s="42"/>
      <c r="J3" s="43"/>
      <c r="K3" s="41">
        <f>'Données V1 2011 '!N17</f>
        <v>400</v>
      </c>
      <c r="L3" s="42"/>
      <c r="M3" s="43"/>
    </row>
    <row r="4" spans="1:13" ht="31.5" customHeight="1" thickBot="1">
      <c r="A4" s="37" t="s">
        <v>27</v>
      </c>
      <c r="B4" s="41">
        <f>'Données V1 2014  '!O17</f>
        <v>33</v>
      </c>
      <c r="C4" s="42"/>
      <c r="D4" s="43"/>
      <c r="E4" s="41">
        <f>'Données V1 2013'!O17</f>
        <v>130</v>
      </c>
      <c r="F4" s="42"/>
      <c r="G4" s="43"/>
      <c r="H4" s="41">
        <f>'Données V1 2012 '!O17</f>
        <v>211</v>
      </c>
      <c r="I4" s="42"/>
      <c r="J4" s="43"/>
      <c r="K4" s="41">
        <f>'Données V1 2011 '!O17</f>
        <v>879</v>
      </c>
      <c r="L4" s="42"/>
      <c r="M4" s="43"/>
    </row>
    <row r="5" spans="2:13" ht="31.5" customHeight="1" thickBot="1">
      <c r="B5" s="38">
        <f>'Données V1 2014  '!Q17</f>
        <v>0.001439162668992586</v>
      </c>
      <c r="C5" s="39"/>
      <c r="D5" s="40"/>
      <c r="E5" s="38">
        <f>'Données V1 2013'!Q17</f>
        <v>0.004653160569833202</v>
      </c>
      <c r="F5" s="39"/>
      <c r="G5" s="40"/>
      <c r="H5" s="38">
        <f>'Données V1 2012 '!Q17</f>
        <v>0.00734245049935623</v>
      </c>
      <c r="I5" s="39"/>
      <c r="J5" s="40"/>
      <c r="K5" s="38">
        <f>'Données V1 2011 '!Q17</f>
        <v>0.03086376404494382</v>
      </c>
      <c r="L5" s="39"/>
      <c r="M5" s="40"/>
    </row>
  </sheetData>
  <sheetProtection/>
  <mergeCells count="16">
    <mergeCell ref="H4:J4"/>
    <mergeCell ref="K4:M4"/>
    <mergeCell ref="B2:D2"/>
    <mergeCell ref="E2:G2"/>
    <mergeCell ref="H2:J2"/>
    <mergeCell ref="K2:M2"/>
    <mergeCell ref="B5:D5"/>
    <mergeCell ref="E5:G5"/>
    <mergeCell ref="H5:J5"/>
    <mergeCell ref="K5:M5"/>
    <mergeCell ref="B3:D3"/>
    <mergeCell ref="E3:G3"/>
    <mergeCell ref="H3:J3"/>
    <mergeCell ref="K3:M3"/>
    <mergeCell ref="B4:D4"/>
    <mergeCell ref="E4:G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pane xSplit="1" ySplit="2" topLeftCell="B3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V12" sqref="V12"/>
    </sheetView>
  </sheetViews>
  <sheetFormatPr defaultColWidth="11.421875" defaultRowHeight="31.5" customHeight="1"/>
  <cols>
    <col min="1" max="1" width="20.57421875" style="0" customWidth="1"/>
    <col min="2" max="3" width="6.28125" style="12" customWidth="1"/>
    <col min="4" max="4" width="6.28125" style="0" customWidth="1"/>
    <col min="5" max="6" width="6.28125" style="12" customWidth="1"/>
    <col min="7" max="7" width="6.28125" style="0" customWidth="1"/>
    <col min="8" max="9" width="6.28125" style="12" customWidth="1"/>
    <col min="10" max="10" width="6.28125" style="0" customWidth="1"/>
    <col min="11" max="11" width="6.28125" style="12" customWidth="1"/>
    <col min="12" max="12" width="7.28125" style="12" customWidth="1"/>
    <col min="13" max="16" width="6.28125" style="0" customWidth="1"/>
    <col min="17" max="17" width="15.28125" style="12" bestFit="1" customWidth="1"/>
  </cols>
  <sheetData>
    <row r="1" spans="1:13" ht="31.5" customHeight="1" thickBot="1">
      <c r="A1" s="7" t="s">
        <v>7</v>
      </c>
      <c r="M1" s="12" t="s">
        <v>8</v>
      </c>
    </row>
    <row r="2" spans="1:17" ht="31.5" customHeight="1" thickBot="1">
      <c r="A2" s="9">
        <v>2015</v>
      </c>
      <c r="B2" s="50" t="s">
        <v>0</v>
      </c>
      <c r="C2" s="51"/>
      <c r="D2" s="52"/>
      <c r="E2" s="50" t="s">
        <v>1</v>
      </c>
      <c r="F2" s="51"/>
      <c r="G2" s="52"/>
      <c r="H2" s="50" t="s">
        <v>2</v>
      </c>
      <c r="I2" s="51"/>
      <c r="J2" s="52"/>
      <c r="K2" s="50" t="s">
        <v>3</v>
      </c>
      <c r="L2" s="51"/>
      <c r="M2" s="52"/>
      <c r="N2" s="50" t="s">
        <v>4</v>
      </c>
      <c r="O2" s="51"/>
      <c r="P2" s="51"/>
      <c r="Q2" s="52"/>
    </row>
    <row r="3" spans="2:17" ht="31.5" customHeight="1">
      <c r="B3" s="47" t="s">
        <v>9</v>
      </c>
      <c r="C3" s="47"/>
      <c r="D3" s="1" t="s">
        <v>5</v>
      </c>
      <c r="E3" s="47" t="s">
        <v>9</v>
      </c>
      <c r="F3" s="47"/>
      <c r="G3" s="1" t="s">
        <v>5</v>
      </c>
      <c r="H3" s="47" t="s">
        <v>9</v>
      </c>
      <c r="I3" s="47"/>
      <c r="J3" s="1" t="s">
        <v>5</v>
      </c>
      <c r="K3" s="47" t="s">
        <v>9</v>
      </c>
      <c r="L3" s="47"/>
      <c r="M3" s="1" t="s">
        <v>5</v>
      </c>
      <c r="N3" s="48" t="s">
        <v>9</v>
      </c>
      <c r="O3" s="48"/>
      <c r="P3" s="1" t="s">
        <v>5</v>
      </c>
      <c r="Q3" s="1" t="s">
        <v>11</v>
      </c>
    </row>
    <row r="4" spans="2:17" s="2" customFormat="1" ht="31.5" customHeight="1">
      <c r="B4" s="3" t="s">
        <v>10</v>
      </c>
      <c r="C4" s="3" t="s">
        <v>6</v>
      </c>
      <c r="D4" s="4"/>
      <c r="E4" s="3" t="s">
        <v>10</v>
      </c>
      <c r="F4" s="3" t="s">
        <v>6</v>
      </c>
      <c r="G4" s="4"/>
      <c r="H4" s="3" t="s">
        <v>10</v>
      </c>
      <c r="I4" s="3" t="s">
        <v>6</v>
      </c>
      <c r="J4" s="4"/>
      <c r="K4" s="3" t="s">
        <v>10</v>
      </c>
      <c r="L4" s="3" t="s">
        <v>6</v>
      </c>
      <c r="M4" s="4"/>
      <c r="N4" s="3" t="s">
        <v>10</v>
      </c>
      <c r="O4" s="3" t="s">
        <v>6</v>
      </c>
      <c r="P4" s="4"/>
      <c r="Q4" s="17"/>
    </row>
    <row r="5" spans="1:17" ht="31.5" customHeight="1">
      <c r="A5" s="5">
        <v>42005</v>
      </c>
      <c r="B5" s="33">
        <v>0</v>
      </c>
      <c r="C5" s="33">
        <v>0</v>
      </c>
      <c r="D5" s="21">
        <v>0</v>
      </c>
      <c r="E5" s="33">
        <v>3</v>
      </c>
      <c r="F5" s="33">
        <v>1</v>
      </c>
      <c r="G5" s="21">
        <v>731</v>
      </c>
      <c r="H5" s="33">
        <v>2</v>
      </c>
      <c r="I5" s="33">
        <v>0</v>
      </c>
      <c r="J5" s="21">
        <v>744</v>
      </c>
      <c r="K5" s="33">
        <v>1</v>
      </c>
      <c r="L5" s="33">
        <v>0</v>
      </c>
      <c r="M5" s="21">
        <v>362</v>
      </c>
      <c r="N5" s="33">
        <v>6</v>
      </c>
      <c r="O5" s="33">
        <v>1</v>
      </c>
      <c r="P5" s="34">
        <f>D5+G5+J5+M5</f>
        <v>1837</v>
      </c>
      <c r="Q5" s="57">
        <f>O5/P5</f>
        <v>0.0005443658138268917</v>
      </c>
    </row>
    <row r="6" spans="1:17" ht="31.5" customHeight="1">
      <c r="A6" s="5">
        <v>42036</v>
      </c>
      <c r="B6" s="33">
        <v>0</v>
      </c>
      <c r="C6" s="33">
        <v>0</v>
      </c>
      <c r="D6" s="21">
        <v>0</v>
      </c>
      <c r="E6" s="33">
        <v>0</v>
      </c>
      <c r="F6" s="33">
        <v>0</v>
      </c>
      <c r="G6" s="21">
        <v>672</v>
      </c>
      <c r="H6" s="33">
        <v>2</v>
      </c>
      <c r="I6" s="33">
        <v>0</v>
      </c>
      <c r="J6" s="21">
        <v>465</v>
      </c>
      <c r="K6" s="33">
        <v>0</v>
      </c>
      <c r="L6" s="33">
        <v>0</v>
      </c>
      <c r="M6" s="21">
        <v>498</v>
      </c>
      <c r="N6" s="33">
        <v>6</v>
      </c>
      <c r="O6" s="33">
        <v>1</v>
      </c>
      <c r="P6" s="34">
        <f>D6+G6+J6+M6</f>
        <v>1635</v>
      </c>
      <c r="Q6" s="57">
        <f>O6/P6</f>
        <v>0.0006116207951070336</v>
      </c>
    </row>
    <row r="7" spans="1:17" ht="31.5" customHeight="1">
      <c r="A7" s="5">
        <v>42064</v>
      </c>
      <c r="B7" s="33">
        <v>0</v>
      </c>
      <c r="C7" s="33">
        <v>0</v>
      </c>
      <c r="D7" s="21">
        <v>0</v>
      </c>
      <c r="E7" s="33">
        <v>2</v>
      </c>
      <c r="F7" s="33">
        <v>1</v>
      </c>
      <c r="G7" s="21">
        <v>587</v>
      </c>
      <c r="H7" s="33">
        <v>0</v>
      </c>
      <c r="I7" s="33">
        <v>0</v>
      </c>
      <c r="J7" s="21">
        <v>412</v>
      </c>
      <c r="K7" s="33">
        <v>0</v>
      </c>
      <c r="L7" s="33">
        <v>0</v>
      </c>
      <c r="M7" s="21">
        <v>743</v>
      </c>
      <c r="N7" s="33">
        <v>2</v>
      </c>
      <c r="O7" s="33">
        <v>1</v>
      </c>
      <c r="P7" s="34">
        <f>D7+G7+J7+M7</f>
        <v>1742</v>
      </c>
      <c r="Q7" s="57">
        <f>O7/P7</f>
        <v>0.000574052812858783</v>
      </c>
    </row>
    <row r="8" spans="1:17" ht="31.5" customHeight="1">
      <c r="A8" s="5">
        <v>42105</v>
      </c>
      <c r="B8" s="18"/>
      <c r="C8" s="18"/>
      <c r="D8" s="13"/>
      <c r="E8" s="18"/>
      <c r="F8" s="18"/>
      <c r="G8" s="13"/>
      <c r="H8" s="18"/>
      <c r="I8" s="18"/>
      <c r="J8" s="13"/>
      <c r="K8" s="18"/>
      <c r="L8" s="18"/>
      <c r="M8" s="13"/>
      <c r="N8" s="18"/>
      <c r="O8" s="18"/>
      <c r="P8" s="13"/>
      <c r="Q8" s="30" t="e">
        <f>O8/P8</f>
        <v>#DIV/0!</v>
      </c>
    </row>
    <row r="9" spans="1:17" ht="31.5" customHeight="1">
      <c r="A9" s="5">
        <v>42135</v>
      </c>
      <c r="B9" s="18"/>
      <c r="C9" s="18"/>
      <c r="D9" s="13"/>
      <c r="E9" s="18"/>
      <c r="F9" s="18"/>
      <c r="G9" s="13"/>
      <c r="H9" s="18"/>
      <c r="I9" s="18"/>
      <c r="J9" s="13"/>
      <c r="K9" s="18"/>
      <c r="L9" s="18"/>
      <c r="M9" s="13"/>
      <c r="N9" s="18"/>
      <c r="O9" s="18"/>
      <c r="P9" s="13"/>
      <c r="Q9" s="30" t="e">
        <f>O9/P9</f>
        <v>#DIV/0!</v>
      </c>
    </row>
    <row r="10" spans="1:17" ht="31.5" customHeight="1">
      <c r="A10" s="5">
        <v>42166</v>
      </c>
      <c r="B10" s="18"/>
      <c r="C10" s="18"/>
      <c r="D10" s="13"/>
      <c r="E10" s="18"/>
      <c r="F10" s="18"/>
      <c r="G10" s="13"/>
      <c r="H10" s="18"/>
      <c r="I10" s="18"/>
      <c r="J10" s="13"/>
      <c r="K10" s="18"/>
      <c r="L10" s="18"/>
      <c r="M10" s="13"/>
      <c r="N10" s="18"/>
      <c r="O10" s="18"/>
      <c r="P10" s="13"/>
      <c r="Q10" s="30" t="e">
        <f>O10/P10</f>
        <v>#DIV/0!</v>
      </c>
    </row>
    <row r="11" spans="1:17" ht="31.5" customHeight="1">
      <c r="A11" s="5">
        <v>42196</v>
      </c>
      <c r="B11" s="18"/>
      <c r="C11" s="18"/>
      <c r="D11" s="13"/>
      <c r="E11" s="18"/>
      <c r="F11" s="18"/>
      <c r="G11" s="13"/>
      <c r="H11" s="18"/>
      <c r="I11" s="18"/>
      <c r="J11" s="13"/>
      <c r="K11" s="18"/>
      <c r="L11" s="18"/>
      <c r="M11" s="13"/>
      <c r="N11" s="18"/>
      <c r="O11" s="18"/>
      <c r="P11" s="13"/>
      <c r="Q11" s="30" t="e">
        <f>O11/P11</f>
        <v>#DIV/0!</v>
      </c>
    </row>
    <row r="12" spans="1:17" ht="31.5" customHeight="1">
      <c r="A12" s="5">
        <v>42227</v>
      </c>
      <c r="B12" s="18"/>
      <c r="C12" s="18"/>
      <c r="D12" s="13"/>
      <c r="E12" s="18"/>
      <c r="F12" s="18"/>
      <c r="G12" s="13"/>
      <c r="H12" s="18"/>
      <c r="I12" s="18"/>
      <c r="J12" s="13"/>
      <c r="K12" s="18"/>
      <c r="L12" s="18"/>
      <c r="M12" s="13"/>
      <c r="N12" s="18"/>
      <c r="O12" s="18"/>
      <c r="P12" s="13"/>
      <c r="Q12" s="30" t="e">
        <f>O12/P12</f>
        <v>#DIV/0!</v>
      </c>
    </row>
    <row r="13" spans="1:17" ht="31.5" customHeight="1">
      <c r="A13" s="5">
        <v>42258</v>
      </c>
      <c r="B13" s="18"/>
      <c r="C13" s="18"/>
      <c r="D13" s="13"/>
      <c r="E13" s="18"/>
      <c r="F13" s="18"/>
      <c r="G13" s="13"/>
      <c r="H13" s="18"/>
      <c r="I13" s="18"/>
      <c r="J13" s="13"/>
      <c r="K13" s="18"/>
      <c r="L13" s="18"/>
      <c r="M13" s="13"/>
      <c r="N13" s="18"/>
      <c r="O13" s="18"/>
      <c r="P13" s="13"/>
      <c r="Q13" s="30" t="e">
        <f>O13/P13</f>
        <v>#DIV/0!</v>
      </c>
    </row>
    <row r="14" spans="1:17" ht="31.5" customHeight="1">
      <c r="A14" s="5">
        <v>42288</v>
      </c>
      <c r="B14" s="18"/>
      <c r="C14" s="18"/>
      <c r="D14" s="13"/>
      <c r="E14" s="18"/>
      <c r="F14" s="18"/>
      <c r="G14" s="13"/>
      <c r="H14" s="18"/>
      <c r="I14" s="18"/>
      <c r="J14" s="13"/>
      <c r="K14" s="18"/>
      <c r="L14" s="18"/>
      <c r="M14" s="13"/>
      <c r="N14" s="18"/>
      <c r="O14" s="18"/>
      <c r="P14" s="13"/>
      <c r="Q14" s="30" t="e">
        <f>O14/P14</f>
        <v>#DIV/0!</v>
      </c>
    </row>
    <row r="15" spans="1:17" ht="31.5" customHeight="1">
      <c r="A15" s="5">
        <v>42319</v>
      </c>
      <c r="B15" s="18"/>
      <c r="C15" s="18"/>
      <c r="D15" s="13"/>
      <c r="E15" s="18"/>
      <c r="F15" s="18"/>
      <c r="G15" s="13"/>
      <c r="H15" s="18"/>
      <c r="I15" s="18"/>
      <c r="J15" s="13"/>
      <c r="K15" s="18"/>
      <c r="L15" s="18"/>
      <c r="M15" s="13"/>
      <c r="N15" s="18"/>
      <c r="O15" s="18"/>
      <c r="P15" s="13"/>
      <c r="Q15" s="24" t="e">
        <f>O15/P15</f>
        <v>#DIV/0!</v>
      </c>
    </row>
    <row r="16" spans="1:17" ht="31.5" customHeight="1" thickBot="1">
      <c r="A16" s="5">
        <v>42349</v>
      </c>
      <c r="B16" s="18"/>
      <c r="C16" s="18"/>
      <c r="D16" s="13"/>
      <c r="E16" s="18"/>
      <c r="F16" s="18"/>
      <c r="G16" s="13"/>
      <c r="H16" s="18"/>
      <c r="I16" s="18"/>
      <c r="J16" s="13"/>
      <c r="K16" s="18"/>
      <c r="L16" s="18"/>
      <c r="M16" s="13"/>
      <c r="N16" s="18"/>
      <c r="O16" s="18"/>
      <c r="P16" s="13"/>
      <c r="Q16" s="24" t="e">
        <f>O16/P16</f>
        <v>#DIV/0!</v>
      </c>
    </row>
    <row r="17" spans="1:17" ht="31.5" customHeight="1" thickBot="1">
      <c r="A17" s="6" t="s">
        <v>29</v>
      </c>
      <c r="B17" s="56">
        <f>SUM(B5:B16)</f>
        <v>0</v>
      </c>
      <c r="C17" s="56">
        <f>SUM(C5:C16)</f>
        <v>0</v>
      </c>
      <c r="D17" s="55">
        <f>SUM(D6:D16)</f>
        <v>0</v>
      </c>
      <c r="E17" s="56">
        <f>SUM(E6:E12)</f>
        <v>2</v>
      </c>
      <c r="F17" s="56">
        <f>SUM(F6:F16)</f>
        <v>1</v>
      </c>
      <c r="G17" s="55">
        <f>SUM(G5:G16)</f>
        <v>1990</v>
      </c>
      <c r="H17" s="56">
        <f>SUM(H5:H16)</f>
        <v>4</v>
      </c>
      <c r="I17" s="56">
        <f>SUM(I5:I16)</f>
        <v>0</v>
      </c>
      <c r="J17" s="55">
        <f>SUM(J5:J16)</f>
        <v>1621</v>
      </c>
      <c r="K17" s="56">
        <f>SUM(K5:K16)</f>
        <v>1</v>
      </c>
      <c r="L17" s="56">
        <f>SUM(L6:L16)</f>
        <v>0</v>
      </c>
      <c r="M17" s="55">
        <f>SUM(M5:M16)</f>
        <v>1603</v>
      </c>
      <c r="N17" s="56">
        <f>SUM(N5:N16)</f>
        <v>14</v>
      </c>
      <c r="O17" s="56">
        <f>SUM(O5:O16)</f>
        <v>3</v>
      </c>
      <c r="P17" s="55">
        <f>SUM(P5:P16)</f>
        <v>5214</v>
      </c>
      <c r="Q17" s="54">
        <f>O17/P17</f>
        <v>0.0005753739930955121</v>
      </c>
    </row>
    <row r="18" spans="1:17" ht="31.5" customHeight="1">
      <c r="A18" s="10"/>
      <c r="B18" s="16"/>
      <c r="C18" s="53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31.5" customHeight="1">
      <c r="A19" s="11"/>
      <c r="B19" s="1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31.5" customHeight="1">
      <c r="A20" s="11"/>
      <c r="B20" s="16"/>
      <c r="C20" s="20"/>
      <c r="D20" s="11"/>
      <c r="E20" s="16"/>
      <c r="F20" s="16"/>
      <c r="G20" s="11"/>
      <c r="H20" s="16"/>
      <c r="I20" s="16"/>
      <c r="J20" s="11"/>
      <c r="K20" s="16"/>
      <c r="L20" s="16"/>
      <c r="M20" s="11"/>
      <c r="N20" s="11"/>
      <c r="O20" s="11"/>
      <c r="P20" s="11"/>
      <c r="Q20" s="16"/>
    </row>
    <row r="21" ht="31.5" customHeight="1">
      <c r="B21" s="27"/>
    </row>
  </sheetData>
  <sheetProtection/>
  <mergeCells count="12">
    <mergeCell ref="E3:F3"/>
    <mergeCell ref="H3:I3"/>
    <mergeCell ref="K3:L3"/>
    <mergeCell ref="N3:O3"/>
    <mergeCell ref="C18:Q18"/>
    <mergeCell ref="C19:Q19"/>
    <mergeCell ref="B2:D2"/>
    <mergeCell ref="E2:G2"/>
    <mergeCell ref="H2:J2"/>
    <mergeCell ref="K2:M2"/>
    <mergeCell ref="N2:Q2"/>
    <mergeCell ref="B3:C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pane xSplit="1" ySplit="2" topLeftCell="B45" activePane="bottomRight" state="frozen"/>
      <selection pane="topLeft" activeCell="A1" sqref="A1"/>
      <selection pane="topRight" activeCell="H1" sqref="H1"/>
      <selection pane="bottomLeft" activeCell="A28" sqref="A28"/>
      <selection pane="bottomRight" activeCell="Q17" sqref="Q17"/>
    </sheetView>
  </sheetViews>
  <sheetFormatPr defaultColWidth="11.421875" defaultRowHeight="31.5" customHeight="1"/>
  <cols>
    <col min="1" max="1" width="20.57421875" style="0" customWidth="1"/>
    <col min="2" max="3" width="6.28125" style="12" customWidth="1"/>
    <col min="4" max="4" width="6.28125" style="0" customWidth="1"/>
    <col min="5" max="6" width="6.28125" style="12" customWidth="1"/>
    <col min="7" max="7" width="6.28125" style="0" customWidth="1"/>
    <col min="8" max="9" width="6.28125" style="12" customWidth="1"/>
    <col min="10" max="10" width="6.28125" style="0" customWidth="1"/>
    <col min="11" max="11" width="6.28125" style="12" customWidth="1"/>
    <col min="12" max="12" width="7.28125" style="12" customWidth="1"/>
    <col min="13" max="16" width="6.28125" style="0" customWidth="1"/>
    <col min="17" max="17" width="15.28125" style="12" bestFit="1" customWidth="1"/>
  </cols>
  <sheetData>
    <row r="1" spans="1:13" ht="31.5" customHeight="1" thickBot="1">
      <c r="A1" s="7" t="s">
        <v>7</v>
      </c>
      <c r="M1" s="12" t="s">
        <v>8</v>
      </c>
    </row>
    <row r="2" spans="1:17" ht="31.5" customHeight="1" thickBot="1">
      <c r="A2" s="9">
        <v>2014</v>
      </c>
      <c r="B2" s="50" t="s">
        <v>0</v>
      </c>
      <c r="C2" s="51"/>
      <c r="D2" s="52"/>
      <c r="E2" s="50" t="s">
        <v>1</v>
      </c>
      <c r="F2" s="51"/>
      <c r="G2" s="52"/>
      <c r="H2" s="50" t="s">
        <v>2</v>
      </c>
      <c r="I2" s="51"/>
      <c r="J2" s="52"/>
      <c r="K2" s="50" t="s">
        <v>3</v>
      </c>
      <c r="L2" s="51"/>
      <c r="M2" s="52"/>
      <c r="N2" s="50" t="s">
        <v>4</v>
      </c>
      <c r="O2" s="51"/>
      <c r="P2" s="51"/>
      <c r="Q2" s="52"/>
    </row>
    <row r="3" spans="2:17" ht="31.5" customHeight="1">
      <c r="B3" s="47" t="s">
        <v>9</v>
      </c>
      <c r="C3" s="47"/>
      <c r="D3" s="1" t="s">
        <v>5</v>
      </c>
      <c r="E3" s="47" t="s">
        <v>9</v>
      </c>
      <c r="F3" s="47"/>
      <c r="G3" s="1" t="s">
        <v>5</v>
      </c>
      <c r="H3" s="47" t="s">
        <v>9</v>
      </c>
      <c r="I3" s="47"/>
      <c r="J3" s="1" t="s">
        <v>5</v>
      </c>
      <c r="K3" s="47" t="s">
        <v>9</v>
      </c>
      <c r="L3" s="47"/>
      <c r="M3" s="1" t="s">
        <v>5</v>
      </c>
      <c r="N3" s="48" t="s">
        <v>9</v>
      </c>
      <c r="O3" s="48"/>
      <c r="P3" s="1" t="s">
        <v>5</v>
      </c>
      <c r="Q3" s="1" t="s">
        <v>11</v>
      </c>
    </row>
    <row r="4" spans="2:17" s="2" customFormat="1" ht="31.5" customHeight="1">
      <c r="B4" s="3" t="s">
        <v>10</v>
      </c>
      <c r="C4" s="3" t="s">
        <v>6</v>
      </c>
      <c r="D4" s="4"/>
      <c r="E4" s="3" t="s">
        <v>10</v>
      </c>
      <c r="F4" s="3" t="s">
        <v>6</v>
      </c>
      <c r="G4" s="4"/>
      <c r="H4" s="3" t="s">
        <v>10</v>
      </c>
      <c r="I4" s="3" t="s">
        <v>6</v>
      </c>
      <c r="J4" s="4"/>
      <c r="K4" s="3" t="s">
        <v>10</v>
      </c>
      <c r="L4" s="3" t="s">
        <v>6</v>
      </c>
      <c r="M4" s="4"/>
      <c r="N4" s="3" t="s">
        <v>10</v>
      </c>
      <c r="O4" s="3" t="s">
        <v>6</v>
      </c>
      <c r="P4" s="4"/>
      <c r="Q4" s="17"/>
    </row>
    <row r="5" spans="1:17" ht="31.5" customHeight="1">
      <c r="A5" s="5">
        <v>41640</v>
      </c>
      <c r="B5" s="8">
        <v>0</v>
      </c>
      <c r="C5" s="8">
        <v>0</v>
      </c>
      <c r="D5" s="21">
        <v>166</v>
      </c>
      <c r="E5" s="8">
        <v>0</v>
      </c>
      <c r="F5" s="8">
        <v>0</v>
      </c>
      <c r="G5" s="21">
        <v>669</v>
      </c>
      <c r="H5" s="8">
        <v>7</v>
      </c>
      <c r="I5" s="8">
        <v>2</v>
      </c>
      <c r="J5" s="21">
        <v>713</v>
      </c>
      <c r="K5" s="8">
        <v>3</v>
      </c>
      <c r="L5" s="8">
        <v>1</v>
      </c>
      <c r="M5" s="21">
        <v>744</v>
      </c>
      <c r="N5" s="8">
        <v>10</v>
      </c>
      <c r="O5" s="8">
        <v>3</v>
      </c>
      <c r="P5" s="22">
        <f>D5+G5+J5+M5</f>
        <v>2292</v>
      </c>
      <c r="Q5" s="29">
        <f aca="true" t="shared" si="0" ref="Q5:Q11">O5/P5</f>
        <v>0.0013089005235602095</v>
      </c>
    </row>
    <row r="6" spans="1:17" ht="31.5" customHeight="1">
      <c r="A6" s="5">
        <v>41671</v>
      </c>
      <c r="B6" s="8">
        <v>2</v>
      </c>
      <c r="C6" s="8">
        <v>1</v>
      </c>
      <c r="D6" s="21">
        <v>668</v>
      </c>
      <c r="E6" s="8">
        <v>3</v>
      </c>
      <c r="F6" s="8">
        <v>0</v>
      </c>
      <c r="G6" s="21">
        <v>609</v>
      </c>
      <c r="H6" s="8">
        <v>1</v>
      </c>
      <c r="I6" s="8">
        <v>0</v>
      </c>
      <c r="J6" s="21">
        <v>228</v>
      </c>
      <c r="K6" s="8">
        <v>1</v>
      </c>
      <c r="L6" s="8">
        <v>0</v>
      </c>
      <c r="M6" s="21">
        <v>690</v>
      </c>
      <c r="N6" s="8">
        <v>7</v>
      </c>
      <c r="O6" s="8">
        <v>1</v>
      </c>
      <c r="P6" s="22">
        <f>D6+G6+J6+M6</f>
        <v>2195</v>
      </c>
      <c r="Q6" s="29">
        <f t="shared" si="0"/>
        <v>0.00045558086560364467</v>
      </c>
    </row>
    <row r="7" spans="1:17" ht="31.5" customHeight="1">
      <c r="A7" s="5">
        <v>41699</v>
      </c>
      <c r="B7" s="8">
        <v>1</v>
      </c>
      <c r="C7" s="8">
        <v>1</v>
      </c>
      <c r="D7" s="21">
        <v>710</v>
      </c>
      <c r="E7" s="8">
        <v>0</v>
      </c>
      <c r="F7" s="8">
        <v>0</v>
      </c>
      <c r="G7" s="21">
        <v>483</v>
      </c>
      <c r="H7" s="8">
        <v>1</v>
      </c>
      <c r="I7" s="8">
        <v>0</v>
      </c>
      <c r="J7" s="21">
        <v>620</v>
      </c>
      <c r="K7" s="8">
        <v>1</v>
      </c>
      <c r="L7" s="8">
        <v>0</v>
      </c>
      <c r="M7" s="21">
        <v>737</v>
      </c>
      <c r="N7" s="8">
        <v>3</v>
      </c>
      <c r="O7" s="8">
        <v>1</v>
      </c>
      <c r="P7" s="22">
        <f>D7+G7+J7+M7</f>
        <v>2550</v>
      </c>
      <c r="Q7" s="29">
        <f t="shared" si="0"/>
        <v>0.000392156862745098</v>
      </c>
    </row>
    <row r="8" spans="1:17" ht="31.5" customHeight="1">
      <c r="A8" s="5">
        <v>41740</v>
      </c>
      <c r="B8" s="26">
        <v>1</v>
      </c>
      <c r="C8" s="26">
        <v>0</v>
      </c>
      <c r="D8" s="12">
        <v>695</v>
      </c>
      <c r="E8" s="26">
        <v>0</v>
      </c>
      <c r="F8" s="26">
        <v>0</v>
      </c>
      <c r="G8" s="12">
        <v>295</v>
      </c>
      <c r="H8" s="26">
        <v>5</v>
      </c>
      <c r="I8" s="26">
        <v>1</v>
      </c>
      <c r="J8" s="12">
        <v>689</v>
      </c>
      <c r="K8" s="26">
        <v>1</v>
      </c>
      <c r="L8" s="26">
        <v>0</v>
      </c>
      <c r="M8" s="12">
        <v>720</v>
      </c>
      <c r="N8" s="26">
        <v>7</v>
      </c>
      <c r="O8" s="26">
        <v>1</v>
      </c>
      <c r="P8" s="28">
        <v>1891</v>
      </c>
      <c r="Q8" s="30">
        <f t="shared" si="0"/>
        <v>0.0005288207297726071</v>
      </c>
    </row>
    <row r="9" spans="1:17" ht="31.5" customHeight="1">
      <c r="A9" s="5">
        <v>41770</v>
      </c>
      <c r="B9" s="26">
        <v>3</v>
      </c>
      <c r="C9" s="26">
        <v>2</v>
      </c>
      <c r="D9" s="12">
        <v>721</v>
      </c>
      <c r="E9" s="26">
        <v>1</v>
      </c>
      <c r="F9" s="26">
        <v>0</v>
      </c>
      <c r="G9" s="12">
        <v>701</v>
      </c>
      <c r="H9" s="26">
        <v>0</v>
      </c>
      <c r="I9" s="26">
        <v>0</v>
      </c>
      <c r="J9" s="12">
        <v>698</v>
      </c>
      <c r="K9" s="26">
        <v>1</v>
      </c>
      <c r="L9" s="26">
        <v>0</v>
      </c>
      <c r="M9" s="12">
        <v>683</v>
      </c>
      <c r="N9" s="26">
        <v>8</v>
      </c>
      <c r="O9" s="26">
        <v>2</v>
      </c>
      <c r="P9" s="28">
        <v>1891</v>
      </c>
      <c r="Q9" s="30">
        <f t="shared" si="0"/>
        <v>0.0010576414595452142</v>
      </c>
    </row>
    <row r="10" spans="1:17" ht="31.5" customHeight="1">
      <c r="A10" s="5">
        <v>41801</v>
      </c>
      <c r="B10" s="26">
        <v>1</v>
      </c>
      <c r="C10" s="26">
        <v>0</v>
      </c>
      <c r="D10" s="12">
        <v>721</v>
      </c>
      <c r="E10" s="26">
        <v>6</v>
      </c>
      <c r="F10" s="26">
        <v>1</v>
      </c>
      <c r="G10" s="12">
        <v>701</v>
      </c>
      <c r="H10" s="26">
        <v>8</v>
      </c>
      <c r="I10" s="26">
        <v>2</v>
      </c>
      <c r="J10" s="12">
        <v>698</v>
      </c>
      <c r="K10" s="26">
        <v>10</v>
      </c>
      <c r="L10" s="26">
        <v>4</v>
      </c>
      <c r="M10" s="12">
        <v>683</v>
      </c>
      <c r="N10" s="26">
        <v>15</v>
      </c>
      <c r="O10" s="26">
        <v>7</v>
      </c>
      <c r="P10" s="28">
        <v>1891</v>
      </c>
      <c r="Q10" s="30">
        <f t="shared" si="0"/>
        <v>0.0037017451084082496</v>
      </c>
    </row>
    <row r="11" spans="1:17" ht="31.5" customHeight="1">
      <c r="A11" s="5">
        <v>41831</v>
      </c>
      <c r="B11" s="26">
        <v>0</v>
      </c>
      <c r="C11" s="26">
        <v>0</v>
      </c>
      <c r="D11" s="12">
        <v>663</v>
      </c>
      <c r="E11" s="26">
        <v>18</v>
      </c>
      <c r="F11" s="26">
        <v>10</v>
      </c>
      <c r="G11" s="12">
        <v>720</v>
      </c>
      <c r="H11" s="26">
        <v>5</v>
      </c>
      <c r="I11" s="26">
        <v>0</v>
      </c>
      <c r="J11" s="12">
        <v>720</v>
      </c>
      <c r="K11" s="26">
        <v>6</v>
      </c>
      <c r="L11" s="26">
        <v>0</v>
      </c>
      <c r="M11" s="12">
        <v>715</v>
      </c>
      <c r="N11" s="26">
        <v>29</v>
      </c>
      <c r="O11" s="26">
        <v>10</v>
      </c>
      <c r="P11" s="28">
        <v>1478</v>
      </c>
      <c r="Q11" s="30">
        <f t="shared" si="0"/>
        <v>0.006765899864682003</v>
      </c>
    </row>
    <row r="12" spans="1:17" ht="31.5" customHeight="1">
      <c r="A12" s="5">
        <v>41862</v>
      </c>
      <c r="B12" s="26">
        <v>0</v>
      </c>
      <c r="C12" s="26">
        <v>0</v>
      </c>
      <c r="D12" s="12">
        <v>638</v>
      </c>
      <c r="E12" s="26">
        <v>11</v>
      </c>
      <c r="F12" s="26">
        <v>8</v>
      </c>
      <c r="G12" s="12">
        <v>716</v>
      </c>
      <c r="H12" s="26">
        <v>5</v>
      </c>
      <c r="I12" s="26">
        <v>1</v>
      </c>
      <c r="J12" s="12">
        <v>711</v>
      </c>
      <c r="K12" s="26">
        <v>6</v>
      </c>
      <c r="L12" s="26">
        <v>2</v>
      </c>
      <c r="M12" s="12">
        <v>605</v>
      </c>
      <c r="N12" s="26">
        <v>18</v>
      </c>
      <c r="O12" s="26">
        <v>10</v>
      </c>
      <c r="P12" s="28">
        <f>D12+G12+J12+M12</f>
        <v>2670</v>
      </c>
      <c r="Q12" s="30">
        <f aca="true" t="shared" si="1" ref="Q12:Q17">O12/P12</f>
        <v>0.003745318352059925</v>
      </c>
    </row>
    <row r="13" spans="1:17" ht="31.5" customHeight="1">
      <c r="A13" s="5">
        <v>41893</v>
      </c>
      <c r="B13" s="26">
        <v>1</v>
      </c>
      <c r="C13" s="26">
        <v>0</v>
      </c>
      <c r="D13" s="12">
        <v>215</v>
      </c>
      <c r="E13" s="26">
        <v>2</v>
      </c>
      <c r="F13" s="26">
        <v>0</v>
      </c>
      <c r="G13" s="12">
        <v>687</v>
      </c>
      <c r="H13" s="26">
        <v>3</v>
      </c>
      <c r="I13" s="26">
        <v>0</v>
      </c>
      <c r="J13" s="12">
        <v>661</v>
      </c>
      <c r="K13" s="26">
        <v>3</v>
      </c>
      <c r="L13" s="26">
        <v>0</v>
      </c>
      <c r="M13" s="12">
        <v>589</v>
      </c>
      <c r="N13" s="26">
        <v>9</v>
      </c>
      <c r="O13" s="26">
        <v>0</v>
      </c>
      <c r="P13" s="28">
        <f>D13+G13+J13+M13</f>
        <v>2152</v>
      </c>
      <c r="Q13" s="30">
        <f t="shared" si="1"/>
        <v>0</v>
      </c>
    </row>
    <row r="14" spans="1:17" ht="31.5" customHeight="1">
      <c r="A14" s="5">
        <v>41923</v>
      </c>
      <c r="B14" s="26">
        <v>0</v>
      </c>
      <c r="C14" s="26">
        <v>0</v>
      </c>
      <c r="D14" s="12">
        <v>0</v>
      </c>
      <c r="E14" s="26">
        <v>0</v>
      </c>
      <c r="F14" s="26">
        <v>0</v>
      </c>
      <c r="G14" s="12">
        <v>744</v>
      </c>
      <c r="H14" s="26">
        <v>0</v>
      </c>
      <c r="I14" s="26">
        <v>0</v>
      </c>
      <c r="J14" s="12">
        <v>706</v>
      </c>
      <c r="K14" s="26">
        <v>3</v>
      </c>
      <c r="L14" s="26">
        <v>0</v>
      </c>
      <c r="M14" s="12">
        <v>709</v>
      </c>
      <c r="N14" s="26">
        <v>7</v>
      </c>
      <c r="O14" s="26">
        <v>1</v>
      </c>
      <c r="P14" s="28">
        <f>D14+G14+J14+M14</f>
        <v>2159</v>
      </c>
      <c r="Q14" s="30">
        <f t="shared" si="1"/>
        <v>0.0004631773969430292</v>
      </c>
    </row>
    <row r="15" spans="1:17" ht="31.5" customHeight="1">
      <c r="A15" s="5">
        <v>41954</v>
      </c>
      <c r="B15" s="18">
        <v>0</v>
      </c>
      <c r="C15" s="18">
        <v>0</v>
      </c>
      <c r="D15" s="12">
        <v>0</v>
      </c>
      <c r="E15" s="18">
        <v>9</v>
      </c>
      <c r="F15" s="18">
        <v>5</v>
      </c>
      <c r="G15" s="12">
        <v>613</v>
      </c>
      <c r="H15" s="18">
        <v>3</v>
      </c>
      <c r="I15" s="18">
        <v>1</v>
      </c>
      <c r="J15" s="12">
        <v>688</v>
      </c>
      <c r="K15" s="18">
        <v>3</v>
      </c>
      <c r="L15" s="18">
        <v>0</v>
      </c>
      <c r="M15" s="12">
        <v>655</v>
      </c>
      <c r="N15" s="18">
        <v>1</v>
      </c>
      <c r="O15" s="18">
        <v>0</v>
      </c>
      <c r="P15" s="13">
        <f>D15+G15+J15+M15</f>
        <v>1956</v>
      </c>
      <c r="Q15" s="24">
        <f t="shared" si="1"/>
        <v>0</v>
      </c>
    </row>
    <row r="16" spans="1:17" ht="31.5" customHeight="1" thickBot="1">
      <c r="A16" s="5">
        <v>41984</v>
      </c>
      <c r="B16" s="18">
        <v>0</v>
      </c>
      <c r="C16" s="18">
        <v>0</v>
      </c>
      <c r="D16" s="12">
        <v>0</v>
      </c>
      <c r="E16" s="18">
        <v>1</v>
      </c>
      <c r="F16" s="18">
        <v>0</v>
      </c>
      <c r="G16" s="12">
        <v>738</v>
      </c>
      <c r="H16" s="18">
        <v>2</v>
      </c>
      <c r="I16" s="18">
        <v>0</v>
      </c>
      <c r="J16" s="12">
        <v>704</v>
      </c>
      <c r="K16" s="18">
        <v>0</v>
      </c>
      <c r="L16" s="18">
        <v>0</v>
      </c>
      <c r="M16" s="12">
        <v>655</v>
      </c>
      <c r="N16" s="18">
        <v>1</v>
      </c>
      <c r="O16" s="18">
        <v>0</v>
      </c>
      <c r="P16" s="13">
        <f>D16+G16+J16+M16</f>
        <v>2097</v>
      </c>
      <c r="Q16" s="24">
        <f t="shared" si="1"/>
        <v>0</v>
      </c>
    </row>
    <row r="17" spans="1:17" ht="31.5" customHeight="1" thickBot="1">
      <c r="A17" s="6" t="s">
        <v>25</v>
      </c>
      <c r="B17" s="15">
        <f>SUM(B5:B16)</f>
        <v>9</v>
      </c>
      <c r="C17" s="15">
        <f>SUM(C5:C16)</f>
        <v>4</v>
      </c>
      <c r="D17" s="23">
        <f>SUM(D6:D13)</f>
        <v>5031</v>
      </c>
      <c r="E17" s="15">
        <f>SUM(E6:E12)</f>
        <v>39</v>
      </c>
      <c r="F17" s="15">
        <f>SUM(F6:F16)</f>
        <v>24</v>
      </c>
      <c r="G17" s="23">
        <f>SUM(G6:G13)</f>
        <v>4912</v>
      </c>
      <c r="H17" s="15">
        <f>SUM(H6:H16)</f>
        <v>33</v>
      </c>
      <c r="I17" s="15">
        <f>SUM(I6:I16)</f>
        <v>5</v>
      </c>
      <c r="J17" s="23">
        <f>SUM(J6:J13)</f>
        <v>5025</v>
      </c>
      <c r="K17" s="15">
        <f>SUM(K6:K16)</f>
        <v>35</v>
      </c>
      <c r="L17" s="15">
        <f>SUM(L6:L16)</f>
        <v>6</v>
      </c>
      <c r="M17" s="23">
        <f>SUM(M6:M13)</f>
        <v>5422</v>
      </c>
      <c r="N17" s="15">
        <f>SUM(N6:N16)</f>
        <v>105</v>
      </c>
      <c r="O17" s="15">
        <f>SUM(O6:O16)</f>
        <v>33</v>
      </c>
      <c r="P17" s="23">
        <f>SUM(P6:P16)</f>
        <v>22930</v>
      </c>
      <c r="Q17" s="31">
        <f t="shared" si="1"/>
        <v>0.001439162668992586</v>
      </c>
    </row>
    <row r="18" spans="1:17" ht="31.5" customHeight="1">
      <c r="A18" s="10"/>
      <c r="B18" s="16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31.5" customHeight="1">
      <c r="A19" s="11"/>
      <c r="B19" s="1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31.5" customHeight="1">
      <c r="A20" s="11"/>
      <c r="B20" s="16"/>
      <c r="C20" s="20"/>
      <c r="D20" s="11"/>
      <c r="E20" s="16"/>
      <c r="F20" s="16"/>
      <c r="G20" s="11"/>
      <c r="H20" s="16"/>
      <c r="I20" s="16"/>
      <c r="J20" s="11"/>
      <c r="K20" s="16"/>
      <c r="L20" s="16"/>
      <c r="M20" s="11"/>
      <c r="N20" s="11"/>
      <c r="O20" s="11"/>
      <c r="P20" s="11"/>
      <c r="Q20" s="16"/>
    </row>
    <row r="21" ht="31.5" customHeight="1">
      <c r="B21" s="27" t="s">
        <v>21</v>
      </c>
    </row>
  </sheetData>
  <sheetProtection/>
  <mergeCells count="12">
    <mergeCell ref="B2:D2"/>
    <mergeCell ref="E2:G2"/>
    <mergeCell ref="H2:J2"/>
    <mergeCell ref="K2:M2"/>
    <mergeCell ref="N2:Q2"/>
    <mergeCell ref="B3:C3"/>
    <mergeCell ref="E3:F3"/>
    <mergeCell ref="H3:I3"/>
    <mergeCell ref="K3:L3"/>
    <mergeCell ref="N3:O3"/>
    <mergeCell ref="C18:Q18"/>
    <mergeCell ref="C19:Q19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H1" sqref="H1"/>
      <selection pane="bottomLeft" activeCell="A28" sqref="A28"/>
      <selection pane="bottomRight" activeCell="Q17" sqref="Q17"/>
    </sheetView>
  </sheetViews>
  <sheetFormatPr defaultColWidth="11.421875" defaultRowHeight="31.5" customHeight="1"/>
  <cols>
    <col min="1" max="1" width="20.57421875" style="0" customWidth="1"/>
    <col min="2" max="3" width="6.28125" style="12" customWidth="1"/>
    <col min="4" max="4" width="6.28125" style="0" customWidth="1"/>
    <col min="5" max="6" width="6.28125" style="12" customWidth="1"/>
    <col min="7" max="7" width="6.28125" style="0" customWidth="1"/>
    <col min="8" max="9" width="6.28125" style="12" customWidth="1"/>
    <col min="10" max="10" width="6.28125" style="0" customWidth="1"/>
    <col min="11" max="11" width="6.28125" style="12" customWidth="1"/>
    <col min="12" max="12" width="7.28125" style="12" customWidth="1"/>
    <col min="13" max="16" width="6.28125" style="0" customWidth="1"/>
    <col min="17" max="17" width="15.28125" style="12" bestFit="1" customWidth="1"/>
  </cols>
  <sheetData>
    <row r="1" spans="1:13" ht="31.5" customHeight="1" thickBot="1">
      <c r="A1" s="7" t="s">
        <v>7</v>
      </c>
      <c r="M1" s="12" t="s">
        <v>8</v>
      </c>
    </row>
    <row r="2" spans="1:17" ht="31.5" customHeight="1" thickBot="1">
      <c r="A2" s="9">
        <v>2013</v>
      </c>
      <c r="B2" s="50" t="s">
        <v>0</v>
      </c>
      <c r="C2" s="51"/>
      <c r="D2" s="52"/>
      <c r="E2" s="50" t="s">
        <v>1</v>
      </c>
      <c r="F2" s="51"/>
      <c r="G2" s="52"/>
      <c r="H2" s="50" t="s">
        <v>2</v>
      </c>
      <c r="I2" s="51"/>
      <c r="J2" s="52"/>
      <c r="K2" s="50" t="s">
        <v>3</v>
      </c>
      <c r="L2" s="51"/>
      <c r="M2" s="52"/>
      <c r="N2" s="50" t="s">
        <v>4</v>
      </c>
      <c r="O2" s="51"/>
      <c r="P2" s="51"/>
      <c r="Q2" s="52"/>
    </row>
    <row r="3" spans="2:17" ht="31.5" customHeight="1">
      <c r="B3" s="47" t="s">
        <v>9</v>
      </c>
      <c r="C3" s="47"/>
      <c r="D3" s="1" t="s">
        <v>5</v>
      </c>
      <c r="E3" s="47" t="s">
        <v>9</v>
      </c>
      <c r="F3" s="47"/>
      <c r="G3" s="1" t="s">
        <v>5</v>
      </c>
      <c r="H3" s="47" t="s">
        <v>9</v>
      </c>
      <c r="I3" s="47"/>
      <c r="J3" s="1" t="s">
        <v>5</v>
      </c>
      <c r="K3" s="47" t="s">
        <v>9</v>
      </c>
      <c r="L3" s="47"/>
      <c r="M3" s="1" t="s">
        <v>5</v>
      </c>
      <c r="N3" s="48" t="s">
        <v>9</v>
      </c>
      <c r="O3" s="48"/>
      <c r="P3" s="1" t="s">
        <v>5</v>
      </c>
      <c r="Q3" s="1" t="s">
        <v>11</v>
      </c>
    </row>
    <row r="4" spans="2:17" s="2" customFormat="1" ht="31.5" customHeight="1">
      <c r="B4" s="3" t="s">
        <v>10</v>
      </c>
      <c r="C4" s="3" t="s">
        <v>6</v>
      </c>
      <c r="D4" s="4"/>
      <c r="E4" s="3" t="s">
        <v>10</v>
      </c>
      <c r="F4" s="3" t="s">
        <v>6</v>
      </c>
      <c r="G4" s="4"/>
      <c r="H4" s="3" t="s">
        <v>10</v>
      </c>
      <c r="I4" s="3" t="s">
        <v>6</v>
      </c>
      <c r="J4" s="4"/>
      <c r="K4" s="3" t="s">
        <v>10</v>
      </c>
      <c r="L4" s="3" t="s">
        <v>6</v>
      </c>
      <c r="M4" s="4"/>
      <c r="N4" s="3" t="s">
        <v>10</v>
      </c>
      <c r="O4" s="3" t="s">
        <v>6</v>
      </c>
      <c r="P4" s="4"/>
      <c r="Q4" s="17"/>
    </row>
    <row r="5" spans="1:17" ht="31.5" customHeight="1">
      <c r="A5" s="5">
        <v>41285</v>
      </c>
      <c r="B5" s="18">
        <v>0</v>
      </c>
      <c r="C5" s="18">
        <v>0</v>
      </c>
      <c r="D5" s="12">
        <v>218</v>
      </c>
      <c r="E5" s="18">
        <v>2</v>
      </c>
      <c r="F5" s="18">
        <v>0</v>
      </c>
      <c r="G5" s="12">
        <v>700</v>
      </c>
      <c r="H5" s="18">
        <v>28</v>
      </c>
      <c r="I5" s="18">
        <v>24</v>
      </c>
      <c r="J5" s="12">
        <v>544</v>
      </c>
      <c r="K5" s="18">
        <v>4</v>
      </c>
      <c r="L5" s="18">
        <v>0</v>
      </c>
      <c r="M5" s="12">
        <v>744</v>
      </c>
      <c r="N5" s="18">
        <v>30</v>
      </c>
      <c r="O5" s="18">
        <v>24</v>
      </c>
      <c r="P5" s="14">
        <v>2206</v>
      </c>
      <c r="Q5" s="30">
        <f aca="true" t="shared" si="0" ref="Q5:Q14">O5/P5</f>
        <v>0.010879419764279238</v>
      </c>
    </row>
    <row r="6" spans="1:17" ht="31.5" customHeight="1">
      <c r="A6" s="5">
        <v>41316</v>
      </c>
      <c r="B6" s="26">
        <v>9</v>
      </c>
      <c r="C6" s="26">
        <v>8</v>
      </c>
      <c r="D6" s="12">
        <v>636</v>
      </c>
      <c r="E6" s="26">
        <v>8</v>
      </c>
      <c r="F6" s="26">
        <v>3</v>
      </c>
      <c r="G6" s="12">
        <v>583</v>
      </c>
      <c r="H6" s="26">
        <v>14</v>
      </c>
      <c r="I6" s="26">
        <v>13</v>
      </c>
      <c r="J6" s="12">
        <v>0</v>
      </c>
      <c r="K6" s="26">
        <v>2</v>
      </c>
      <c r="L6" s="26">
        <v>0</v>
      </c>
      <c r="M6" s="12">
        <v>672</v>
      </c>
      <c r="N6" s="26">
        <v>33</v>
      </c>
      <c r="O6" s="26">
        <v>24</v>
      </c>
      <c r="P6" s="28">
        <v>1891</v>
      </c>
      <c r="Q6" s="30">
        <f t="shared" si="0"/>
        <v>0.01269169751454257</v>
      </c>
    </row>
    <row r="7" spans="1:17" ht="31.5" customHeight="1">
      <c r="A7" s="5">
        <v>41344</v>
      </c>
      <c r="B7" s="26">
        <v>1</v>
      </c>
      <c r="C7" s="26">
        <v>0</v>
      </c>
      <c r="D7" s="12">
        <v>691</v>
      </c>
      <c r="E7" s="26">
        <v>3</v>
      </c>
      <c r="F7" s="26">
        <v>1</v>
      </c>
      <c r="G7" s="12">
        <v>225</v>
      </c>
      <c r="H7" s="26">
        <v>2</v>
      </c>
      <c r="I7" s="26">
        <v>0</v>
      </c>
      <c r="J7" s="12">
        <v>597</v>
      </c>
      <c r="K7" s="26">
        <v>1</v>
      </c>
      <c r="L7" s="26">
        <v>0</v>
      </c>
      <c r="M7" s="12">
        <v>646</v>
      </c>
      <c r="N7" s="26">
        <v>7</v>
      </c>
      <c r="O7" s="26">
        <v>1</v>
      </c>
      <c r="P7" s="28">
        <v>1891</v>
      </c>
      <c r="Q7" s="30">
        <f t="shared" si="0"/>
        <v>0.0005288207297726071</v>
      </c>
    </row>
    <row r="8" spans="1:17" ht="31.5" customHeight="1">
      <c r="A8" s="5">
        <v>41375</v>
      </c>
      <c r="B8" s="8">
        <v>1</v>
      </c>
      <c r="C8" s="8">
        <v>0</v>
      </c>
      <c r="D8" s="21">
        <v>555</v>
      </c>
      <c r="E8" s="8">
        <v>1</v>
      </c>
      <c r="F8" s="8">
        <v>0</v>
      </c>
      <c r="G8" s="21">
        <v>370</v>
      </c>
      <c r="H8" s="8">
        <v>6</v>
      </c>
      <c r="I8" s="8">
        <v>2</v>
      </c>
      <c r="J8" s="21">
        <v>666</v>
      </c>
      <c r="K8" s="8">
        <v>2</v>
      </c>
      <c r="L8" s="8">
        <v>0</v>
      </c>
      <c r="M8" s="21">
        <v>692</v>
      </c>
      <c r="N8" s="8">
        <v>10</v>
      </c>
      <c r="O8" s="8">
        <v>2</v>
      </c>
      <c r="P8" s="22">
        <f>D8+G8+J8+M8</f>
        <v>2283</v>
      </c>
      <c r="Q8" s="31">
        <f t="shared" si="0"/>
        <v>0.0008760402978537013</v>
      </c>
    </row>
    <row r="9" spans="1:17" ht="31.5" customHeight="1">
      <c r="A9" s="5">
        <v>41405</v>
      </c>
      <c r="B9" s="8">
        <v>2</v>
      </c>
      <c r="C9" s="8">
        <v>1</v>
      </c>
      <c r="D9" s="21">
        <v>532</v>
      </c>
      <c r="E9" s="8">
        <v>20</v>
      </c>
      <c r="F9" s="8">
        <v>7</v>
      </c>
      <c r="G9" s="21">
        <v>349</v>
      </c>
      <c r="H9" s="8">
        <v>6</v>
      </c>
      <c r="I9" s="8">
        <v>0</v>
      </c>
      <c r="J9" s="21">
        <v>648</v>
      </c>
      <c r="K9" s="8">
        <v>8</v>
      </c>
      <c r="L9" s="8">
        <v>0</v>
      </c>
      <c r="M9" s="21">
        <v>680</v>
      </c>
      <c r="N9" s="8">
        <v>36</v>
      </c>
      <c r="O9" s="8">
        <v>8</v>
      </c>
      <c r="P9" s="22">
        <f>D9+G9+J9+M9</f>
        <v>2209</v>
      </c>
      <c r="Q9" s="31">
        <f t="shared" si="0"/>
        <v>0.0036215482118605704</v>
      </c>
    </row>
    <row r="10" spans="1:17" ht="31.5" customHeight="1">
      <c r="A10" s="5">
        <v>41436</v>
      </c>
      <c r="B10" s="8">
        <v>1</v>
      </c>
      <c r="C10" s="8">
        <v>0</v>
      </c>
      <c r="D10" s="21">
        <v>620</v>
      </c>
      <c r="E10" s="8">
        <v>27</v>
      </c>
      <c r="F10" s="8">
        <v>10</v>
      </c>
      <c r="G10" s="21">
        <v>679</v>
      </c>
      <c r="H10" s="8">
        <v>24</v>
      </c>
      <c r="I10" s="8">
        <v>13</v>
      </c>
      <c r="J10" s="21">
        <v>719</v>
      </c>
      <c r="K10" s="8">
        <v>3</v>
      </c>
      <c r="L10" s="8">
        <v>1</v>
      </c>
      <c r="M10" s="21">
        <v>576</v>
      </c>
      <c r="N10" s="8">
        <v>37</v>
      </c>
      <c r="O10" s="8">
        <v>24</v>
      </c>
      <c r="P10" s="13">
        <v>2594</v>
      </c>
      <c r="Q10" s="31">
        <f t="shared" si="0"/>
        <v>0.009252120277563608</v>
      </c>
    </row>
    <row r="11" spans="1:17" ht="31.5" customHeight="1">
      <c r="A11" s="5">
        <v>41466</v>
      </c>
      <c r="B11" s="26">
        <v>4</v>
      </c>
      <c r="C11" s="26">
        <v>3</v>
      </c>
      <c r="D11" s="12">
        <v>605</v>
      </c>
      <c r="E11" s="26">
        <v>36</v>
      </c>
      <c r="F11" s="26">
        <v>15</v>
      </c>
      <c r="G11" s="12">
        <v>665</v>
      </c>
      <c r="H11" s="26">
        <v>9</v>
      </c>
      <c r="I11" s="26">
        <v>1</v>
      </c>
      <c r="J11" s="12">
        <v>720</v>
      </c>
      <c r="K11" s="26">
        <v>6</v>
      </c>
      <c r="L11" s="26">
        <v>1</v>
      </c>
      <c r="M11" s="12">
        <v>557</v>
      </c>
      <c r="N11" s="26">
        <v>55</v>
      </c>
      <c r="O11" s="26">
        <v>20</v>
      </c>
      <c r="P11" s="28">
        <v>2549</v>
      </c>
      <c r="Q11" s="31">
        <f t="shared" si="0"/>
        <v>0.007846214201647704</v>
      </c>
    </row>
    <row r="12" spans="1:17" ht="31.5" customHeight="1">
      <c r="A12" s="5">
        <v>41497</v>
      </c>
      <c r="B12" s="26">
        <v>11</v>
      </c>
      <c r="C12" s="26">
        <v>8</v>
      </c>
      <c r="D12" s="12">
        <v>580</v>
      </c>
      <c r="E12" s="26">
        <v>12</v>
      </c>
      <c r="F12" s="26">
        <v>10</v>
      </c>
      <c r="G12" s="12">
        <v>576</v>
      </c>
      <c r="H12" s="26">
        <v>13</v>
      </c>
      <c r="I12" s="26">
        <v>4</v>
      </c>
      <c r="J12" s="12">
        <v>622</v>
      </c>
      <c r="K12" s="26">
        <v>4</v>
      </c>
      <c r="L12" s="26">
        <v>1</v>
      </c>
      <c r="M12" s="12">
        <v>744</v>
      </c>
      <c r="N12" s="26">
        <v>40</v>
      </c>
      <c r="O12" s="26">
        <v>23</v>
      </c>
      <c r="P12" s="28">
        <v>2549</v>
      </c>
      <c r="Q12" s="31">
        <f t="shared" si="0"/>
        <v>0.009023146331894862</v>
      </c>
    </row>
    <row r="13" spans="1:17" ht="31.5" customHeight="1">
      <c r="A13" s="5">
        <v>41528</v>
      </c>
      <c r="B13" s="8">
        <v>1</v>
      </c>
      <c r="C13" s="8">
        <v>0</v>
      </c>
      <c r="D13" s="21">
        <v>687</v>
      </c>
      <c r="E13" s="8">
        <v>6</v>
      </c>
      <c r="F13" s="8">
        <v>0</v>
      </c>
      <c r="G13" s="21">
        <v>636</v>
      </c>
      <c r="H13" s="8">
        <v>6</v>
      </c>
      <c r="I13" s="8">
        <v>1</v>
      </c>
      <c r="J13" s="21">
        <v>665</v>
      </c>
      <c r="K13" s="8">
        <v>4</v>
      </c>
      <c r="L13" s="8">
        <v>0</v>
      </c>
      <c r="M13" s="21">
        <v>686</v>
      </c>
      <c r="N13" s="8">
        <v>17</v>
      </c>
      <c r="O13" s="8">
        <v>1</v>
      </c>
      <c r="P13" s="13">
        <v>2674</v>
      </c>
      <c r="Q13" s="32">
        <f t="shared" si="0"/>
        <v>0.00037397157816005983</v>
      </c>
    </row>
    <row r="14" spans="1:17" ht="31.5" customHeight="1">
      <c r="A14" s="5">
        <v>41558</v>
      </c>
      <c r="B14" s="18">
        <v>0</v>
      </c>
      <c r="C14" s="18">
        <v>0</v>
      </c>
      <c r="D14" s="12">
        <v>744</v>
      </c>
      <c r="E14" s="18">
        <v>2</v>
      </c>
      <c r="F14" s="18">
        <v>0</v>
      </c>
      <c r="G14" s="12">
        <v>710</v>
      </c>
      <c r="H14" s="18">
        <v>5</v>
      </c>
      <c r="I14" s="18">
        <v>0</v>
      </c>
      <c r="J14" s="12">
        <v>603</v>
      </c>
      <c r="K14" s="18">
        <v>0</v>
      </c>
      <c r="L14" s="18">
        <v>0</v>
      </c>
      <c r="M14" s="12">
        <v>449</v>
      </c>
      <c r="N14" s="18">
        <v>7</v>
      </c>
      <c r="O14" s="18">
        <v>0</v>
      </c>
      <c r="P14" s="14">
        <v>2206</v>
      </c>
      <c r="Q14" s="30">
        <f t="shared" si="0"/>
        <v>0</v>
      </c>
    </row>
    <row r="15" spans="1:17" ht="31.5" customHeight="1">
      <c r="A15" s="5">
        <v>41589</v>
      </c>
      <c r="B15" s="8">
        <v>1</v>
      </c>
      <c r="C15" s="8">
        <v>0</v>
      </c>
      <c r="D15" s="21">
        <v>629</v>
      </c>
      <c r="E15" s="8">
        <v>2</v>
      </c>
      <c r="F15" s="8">
        <v>0</v>
      </c>
      <c r="G15" s="21">
        <v>713</v>
      </c>
      <c r="H15" s="8">
        <v>1</v>
      </c>
      <c r="I15" s="8">
        <v>0</v>
      </c>
      <c r="J15" s="21">
        <v>683</v>
      </c>
      <c r="K15" s="8">
        <v>1</v>
      </c>
      <c r="L15" s="8">
        <v>0</v>
      </c>
      <c r="M15" s="21">
        <v>392</v>
      </c>
      <c r="N15" s="8">
        <v>5</v>
      </c>
      <c r="O15" s="8">
        <v>0</v>
      </c>
      <c r="P15" s="13">
        <v>2594</v>
      </c>
      <c r="Q15" s="31">
        <f>O15/P15</f>
        <v>0</v>
      </c>
    </row>
    <row r="16" spans="1:17" ht="31.5" customHeight="1" thickBot="1">
      <c r="A16" s="5">
        <v>41619</v>
      </c>
      <c r="B16" s="33">
        <v>0</v>
      </c>
      <c r="C16" s="33">
        <v>0</v>
      </c>
      <c r="D16" s="21">
        <v>166</v>
      </c>
      <c r="E16" s="33">
        <v>5</v>
      </c>
      <c r="F16" s="33">
        <v>3</v>
      </c>
      <c r="G16" s="21">
        <v>669</v>
      </c>
      <c r="H16" s="33">
        <v>1</v>
      </c>
      <c r="I16" s="33">
        <v>0</v>
      </c>
      <c r="J16" s="21">
        <v>713</v>
      </c>
      <c r="K16" s="33">
        <v>1</v>
      </c>
      <c r="L16" s="33">
        <v>0</v>
      </c>
      <c r="M16" s="21">
        <v>744</v>
      </c>
      <c r="N16" s="33">
        <v>7</v>
      </c>
      <c r="O16" s="33">
        <v>3</v>
      </c>
      <c r="P16" s="34">
        <f>D16+G16+J16+M16</f>
        <v>2292</v>
      </c>
      <c r="Q16" s="35">
        <f>O16/P16</f>
        <v>0.0013089005235602095</v>
      </c>
    </row>
    <row r="17" spans="1:17" ht="31.5" customHeight="1" thickBot="1">
      <c r="A17" s="6" t="s">
        <v>24</v>
      </c>
      <c r="B17" s="15">
        <f aca="true" t="shared" si="1" ref="B17:P17">SUM(B5:B16)</f>
        <v>31</v>
      </c>
      <c r="C17" s="15">
        <f t="shared" si="1"/>
        <v>20</v>
      </c>
      <c r="D17" s="23">
        <f t="shared" si="1"/>
        <v>6663</v>
      </c>
      <c r="E17" s="15">
        <f t="shared" si="1"/>
        <v>124</v>
      </c>
      <c r="F17" s="15">
        <f t="shared" si="1"/>
        <v>49</v>
      </c>
      <c r="G17" s="23">
        <f t="shared" si="1"/>
        <v>6875</v>
      </c>
      <c r="H17" s="15">
        <f t="shared" si="1"/>
        <v>115</v>
      </c>
      <c r="I17" s="15">
        <f t="shared" si="1"/>
        <v>58</v>
      </c>
      <c r="J17" s="23">
        <f t="shared" si="1"/>
        <v>7180</v>
      </c>
      <c r="K17" s="15">
        <f t="shared" si="1"/>
        <v>36</v>
      </c>
      <c r="L17" s="15">
        <f t="shared" si="1"/>
        <v>3</v>
      </c>
      <c r="M17" s="23">
        <f t="shared" si="1"/>
        <v>7582</v>
      </c>
      <c r="N17" s="15">
        <f t="shared" si="1"/>
        <v>284</v>
      </c>
      <c r="O17" s="15">
        <f>(C17+F17+I17+L17)</f>
        <v>130</v>
      </c>
      <c r="P17" s="23">
        <f t="shared" si="1"/>
        <v>27938</v>
      </c>
      <c r="Q17" s="36">
        <f>O17/P17</f>
        <v>0.004653160569833202</v>
      </c>
    </row>
    <row r="18" spans="1:17" ht="31.5" customHeight="1">
      <c r="A18" s="10"/>
      <c r="B18" s="16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31.5" customHeight="1">
      <c r="A19" s="11"/>
      <c r="B19" s="1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31.5" customHeight="1">
      <c r="A20" s="11"/>
      <c r="B20" s="16"/>
      <c r="C20" s="20"/>
      <c r="D20" s="11"/>
      <c r="E20" s="16"/>
      <c r="F20" s="16"/>
      <c r="G20" s="11"/>
      <c r="H20" s="16"/>
      <c r="I20" s="16"/>
      <c r="J20" s="11"/>
      <c r="K20" s="16"/>
      <c r="L20" s="16"/>
      <c r="M20" s="11"/>
      <c r="N20" s="11"/>
      <c r="O20" s="11"/>
      <c r="P20" s="11"/>
      <c r="Q20" s="16"/>
    </row>
    <row r="21" ht="31.5" customHeight="1">
      <c r="B21" s="27" t="s">
        <v>21</v>
      </c>
    </row>
  </sheetData>
  <sheetProtection/>
  <mergeCells count="12">
    <mergeCell ref="C18:Q18"/>
    <mergeCell ref="C19:Q19"/>
    <mergeCell ref="B2:D2"/>
    <mergeCell ref="E2:G2"/>
    <mergeCell ref="H2:J2"/>
    <mergeCell ref="K2:M2"/>
    <mergeCell ref="N2:Q2"/>
    <mergeCell ref="B3:C3"/>
    <mergeCell ref="E3:F3"/>
    <mergeCell ref="H3:I3"/>
    <mergeCell ref="K3:L3"/>
    <mergeCell ref="N3:O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H1" sqref="H1"/>
      <selection pane="bottomLeft" activeCell="A28" sqref="A28"/>
      <selection pane="bottomRight" activeCell="A18" sqref="A18:Q20"/>
    </sheetView>
  </sheetViews>
  <sheetFormatPr defaultColWidth="11.421875" defaultRowHeight="31.5" customHeight="1"/>
  <cols>
    <col min="1" max="1" width="20.57421875" style="0" customWidth="1"/>
    <col min="2" max="3" width="6.28125" style="12" customWidth="1"/>
    <col min="4" max="4" width="6.28125" style="0" customWidth="1"/>
    <col min="5" max="6" width="6.28125" style="12" customWidth="1"/>
    <col min="7" max="7" width="6.28125" style="0" customWidth="1"/>
    <col min="8" max="9" width="6.28125" style="12" customWidth="1"/>
    <col min="10" max="10" width="6.28125" style="0" customWidth="1"/>
    <col min="11" max="11" width="6.28125" style="12" customWidth="1"/>
    <col min="12" max="12" width="7.28125" style="12" customWidth="1"/>
    <col min="13" max="16" width="6.28125" style="0" customWidth="1"/>
    <col min="17" max="17" width="15.28125" style="12" bestFit="1" customWidth="1"/>
  </cols>
  <sheetData>
    <row r="1" spans="1:13" ht="31.5" customHeight="1" thickBot="1">
      <c r="A1" s="7" t="s">
        <v>7</v>
      </c>
      <c r="M1" s="12" t="s">
        <v>8</v>
      </c>
    </row>
    <row r="2" spans="1:17" ht="31.5" customHeight="1" thickBot="1">
      <c r="A2" s="9">
        <v>2012</v>
      </c>
      <c r="B2" s="50" t="s">
        <v>0</v>
      </c>
      <c r="C2" s="51"/>
      <c r="D2" s="52"/>
      <c r="E2" s="50" t="s">
        <v>1</v>
      </c>
      <c r="F2" s="51"/>
      <c r="G2" s="52"/>
      <c r="H2" s="50" t="s">
        <v>2</v>
      </c>
      <c r="I2" s="51"/>
      <c r="J2" s="52"/>
      <c r="K2" s="50" t="s">
        <v>3</v>
      </c>
      <c r="L2" s="51"/>
      <c r="M2" s="52"/>
      <c r="N2" s="50" t="s">
        <v>4</v>
      </c>
      <c r="O2" s="51"/>
      <c r="P2" s="51"/>
      <c r="Q2" s="52"/>
    </row>
    <row r="3" spans="2:17" ht="31.5" customHeight="1">
      <c r="B3" s="47" t="s">
        <v>9</v>
      </c>
      <c r="C3" s="47"/>
      <c r="D3" s="1" t="s">
        <v>5</v>
      </c>
      <c r="E3" s="47" t="s">
        <v>9</v>
      </c>
      <c r="F3" s="47"/>
      <c r="G3" s="1" t="s">
        <v>5</v>
      </c>
      <c r="H3" s="47" t="s">
        <v>9</v>
      </c>
      <c r="I3" s="47"/>
      <c r="J3" s="1" t="s">
        <v>5</v>
      </c>
      <c r="K3" s="47" t="s">
        <v>9</v>
      </c>
      <c r="L3" s="47"/>
      <c r="M3" s="1" t="s">
        <v>5</v>
      </c>
      <c r="N3" s="48" t="s">
        <v>9</v>
      </c>
      <c r="O3" s="48"/>
      <c r="P3" s="1" t="s">
        <v>5</v>
      </c>
      <c r="Q3" s="1" t="s">
        <v>11</v>
      </c>
    </row>
    <row r="4" spans="2:17" s="2" customFormat="1" ht="31.5" customHeight="1">
      <c r="B4" s="3" t="s">
        <v>10</v>
      </c>
      <c r="C4" s="3" t="s">
        <v>6</v>
      </c>
      <c r="D4" s="4"/>
      <c r="E4" s="3" t="s">
        <v>10</v>
      </c>
      <c r="F4" s="3" t="s">
        <v>6</v>
      </c>
      <c r="G4" s="4"/>
      <c r="H4" s="3" t="s">
        <v>10</v>
      </c>
      <c r="I4" s="3" t="s">
        <v>6</v>
      </c>
      <c r="J4" s="4"/>
      <c r="K4" s="3" t="s">
        <v>10</v>
      </c>
      <c r="L4" s="3" t="s">
        <v>6</v>
      </c>
      <c r="M4" s="4"/>
      <c r="N4" s="3" t="s">
        <v>10</v>
      </c>
      <c r="O4" s="3" t="s">
        <v>6</v>
      </c>
      <c r="P4" s="4"/>
      <c r="Q4" s="17"/>
    </row>
    <row r="5" spans="1:17" ht="31.5" customHeight="1">
      <c r="A5" s="5">
        <v>40919</v>
      </c>
      <c r="B5" s="18">
        <v>2</v>
      </c>
      <c r="C5" s="18">
        <v>3</v>
      </c>
      <c r="D5" s="12">
        <v>724</v>
      </c>
      <c r="E5" s="18">
        <v>5</v>
      </c>
      <c r="F5" s="18">
        <v>12</v>
      </c>
      <c r="G5" s="12">
        <v>669</v>
      </c>
      <c r="H5" s="18">
        <v>3</v>
      </c>
      <c r="I5" s="18">
        <v>6</v>
      </c>
      <c r="J5" s="12">
        <v>699</v>
      </c>
      <c r="K5" s="18">
        <v>0</v>
      </c>
      <c r="L5" s="18">
        <v>0</v>
      </c>
      <c r="M5" s="12">
        <v>77</v>
      </c>
      <c r="N5" s="18">
        <f>B5+E5+H5+K5</f>
        <v>10</v>
      </c>
      <c r="O5" s="18">
        <f>C5+F5+I5+L5</f>
        <v>21</v>
      </c>
      <c r="P5" s="14">
        <f>D5+G5+J5+M5</f>
        <v>2169</v>
      </c>
      <c r="Q5" s="30">
        <f aca="true" t="shared" si="0" ref="Q5:Q17">O5/P5</f>
        <v>0.009681881051175657</v>
      </c>
    </row>
    <row r="6" spans="1:17" ht="31.5" customHeight="1">
      <c r="A6" s="5">
        <v>40950</v>
      </c>
      <c r="B6" s="26">
        <v>1</v>
      </c>
      <c r="C6" s="26">
        <v>2</v>
      </c>
      <c r="D6" s="12">
        <v>668</v>
      </c>
      <c r="E6" s="26" t="s">
        <v>22</v>
      </c>
      <c r="F6" s="26" t="s">
        <v>22</v>
      </c>
      <c r="G6" s="12">
        <v>0</v>
      </c>
      <c r="H6" s="26">
        <v>5</v>
      </c>
      <c r="I6" s="26">
        <v>15</v>
      </c>
      <c r="J6" s="12">
        <v>640</v>
      </c>
      <c r="K6" s="26">
        <v>1</v>
      </c>
      <c r="L6" s="26">
        <v>1</v>
      </c>
      <c r="M6" s="12">
        <v>696</v>
      </c>
      <c r="N6" s="26">
        <f>B6+H6+K6</f>
        <v>7</v>
      </c>
      <c r="O6" s="26">
        <f>C6+I6+L6</f>
        <v>18</v>
      </c>
      <c r="P6" s="28">
        <v>2004</v>
      </c>
      <c r="Q6" s="30">
        <f t="shared" si="0"/>
        <v>0.008982035928143712</v>
      </c>
    </row>
    <row r="7" spans="1:17" ht="31.5" customHeight="1">
      <c r="A7" s="5">
        <v>40979</v>
      </c>
      <c r="B7" s="8">
        <v>1</v>
      </c>
      <c r="C7" s="8">
        <v>2</v>
      </c>
      <c r="D7" s="21">
        <v>744</v>
      </c>
      <c r="E7" s="8">
        <v>4</v>
      </c>
      <c r="F7" s="8">
        <v>4</v>
      </c>
      <c r="G7" s="21">
        <v>615</v>
      </c>
      <c r="H7" s="8">
        <v>1</v>
      </c>
      <c r="I7" s="8">
        <v>4</v>
      </c>
      <c r="J7" s="21">
        <v>72</v>
      </c>
      <c r="K7" s="8">
        <v>2</v>
      </c>
      <c r="L7" s="8">
        <v>2</v>
      </c>
      <c r="M7" s="21">
        <v>744</v>
      </c>
      <c r="N7" s="8">
        <f aca="true" t="shared" si="1" ref="N7:P16">B7+E7+H7+K7</f>
        <v>8</v>
      </c>
      <c r="O7" s="8">
        <f t="shared" si="1"/>
        <v>12</v>
      </c>
      <c r="P7" s="22">
        <f t="shared" si="1"/>
        <v>2175</v>
      </c>
      <c r="Q7" s="31">
        <f t="shared" si="0"/>
        <v>0.005517241379310344</v>
      </c>
    </row>
    <row r="8" spans="1:17" ht="31.5" customHeight="1">
      <c r="A8" s="5">
        <v>41010</v>
      </c>
      <c r="B8" s="8">
        <v>0</v>
      </c>
      <c r="C8" s="8">
        <v>0</v>
      </c>
      <c r="D8" s="21">
        <v>646</v>
      </c>
      <c r="E8" s="8">
        <v>5</v>
      </c>
      <c r="F8" s="8">
        <v>6</v>
      </c>
      <c r="G8" s="21">
        <v>705</v>
      </c>
      <c r="H8" s="8">
        <v>3</v>
      </c>
      <c r="I8" s="8">
        <v>3</v>
      </c>
      <c r="J8" s="21">
        <v>522</v>
      </c>
      <c r="K8" s="8">
        <v>6</v>
      </c>
      <c r="L8" s="8">
        <v>7</v>
      </c>
      <c r="M8" s="21">
        <v>569</v>
      </c>
      <c r="N8" s="8">
        <f t="shared" si="1"/>
        <v>14</v>
      </c>
      <c r="O8" s="8">
        <f t="shared" si="1"/>
        <v>16</v>
      </c>
      <c r="P8" s="22">
        <f t="shared" si="1"/>
        <v>2442</v>
      </c>
      <c r="Q8" s="31">
        <f t="shared" si="0"/>
        <v>0.006552006552006552</v>
      </c>
    </row>
    <row r="9" spans="1:17" ht="31.5" customHeight="1">
      <c r="A9" s="5">
        <v>41040</v>
      </c>
      <c r="B9" s="8">
        <v>2</v>
      </c>
      <c r="C9" s="8">
        <v>2</v>
      </c>
      <c r="D9" s="21">
        <v>727</v>
      </c>
      <c r="E9" s="8">
        <v>4</v>
      </c>
      <c r="F9" s="8">
        <v>4</v>
      </c>
      <c r="G9" s="21">
        <v>720</v>
      </c>
      <c r="H9" s="8">
        <v>3</v>
      </c>
      <c r="I9" s="8">
        <v>6</v>
      </c>
      <c r="J9" s="21">
        <v>682</v>
      </c>
      <c r="K9" s="8">
        <v>6</v>
      </c>
      <c r="L9" s="8">
        <v>16</v>
      </c>
      <c r="M9" s="21">
        <v>691</v>
      </c>
      <c r="N9" s="8">
        <f t="shared" si="1"/>
        <v>15</v>
      </c>
      <c r="O9" s="8">
        <f t="shared" si="1"/>
        <v>28</v>
      </c>
      <c r="P9" s="22">
        <f t="shared" si="1"/>
        <v>2820</v>
      </c>
      <c r="Q9" s="31">
        <f t="shared" si="0"/>
        <v>0.009929078014184398</v>
      </c>
    </row>
    <row r="10" spans="1:17" ht="31.5" customHeight="1">
      <c r="A10" s="5">
        <v>41071</v>
      </c>
      <c r="B10" s="8">
        <v>1</v>
      </c>
      <c r="C10" s="8">
        <v>1</v>
      </c>
      <c r="D10" s="21">
        <v>555</v>
      </c>
      <c r="E10" s="8">
        <v>0</v>
      </c>
      <c r="F10" s="8">
        <v>0</v>
      </c>
      <c r="G10" s="21">
        <v>613</v>
      </c>
      <c r="H10" s="8">
        <v>1</v>
      </c>
      <c r="I10" s="8">
        <v>1</v>
      </c>
      <c r="J10" s="21">
        <v>692</v>
      </c>
      <c r="K10" s="8">
        <v>0</v>
      </c>
      <c r="L10" s="8">
        <v>0</v>
      </c>
      <c r="M10" s="21">
        <v>720</v>
      </c>
      <c r="N10" s="8">
        <f t="shared" si="1"/>
        <v>2</v>
      </c>
      <c r="O10" s="8">
        <f>(C10+F10+I10+L10)*24</f>
        <v>48</v>
      </c>
      <c r="P10" s="13">
        <f t="shared" si="1"/>
        <v>2580</v>
      </c>
      <c r="Q10" s="31">
        <f t="shared" si="0"/>
        <v>0.018604651162790697</v>
      </c>
    </row>
    <row r="11" spans="1:17" ht="31.5" customHeight="1">
      <c r="A11" s="5">
        <v>41101</v>
      </c>
      <c r="B11" s="8">
        <v>3</v>
      </c>
      <c r="C11" s="8">
        <v>3</v>
      </c>
      <c r="D11" s="21">
        <v>522</v>
      </c>
      <c r="E11" s="8">
        <v>4</v>
      </c>
      <c r="F11" s="8">
        <v>4</v>
      </c>
      <c r="G11" s="21">
        <v>740</v>
      </c>
      <c r="H11" s="8">
        <v>8</v>
      </c>
      <c r="I11" s="8">
        <v>13</v>
      </c>
      <c r="J11" s="21">
        <v>590</v>
      </c>
      <c r="K11" s="8">
        <v>11</v>
      </c>
      <c r="L11" s="8">
        <v>12</v>
      </c>
      <c r="M11" s="21">
        <v>579</v>
      </c>
      <c r="N11" s="8">
        <f>B11+E11+H11+K11</f>
        <v>26</v>
      </c>
      <c r="O11" s="8">
        <f>(C11+F11+I11+L11)</f>
        <v>32</v>
      </c>
      <c r="P11" s="13">
        <f t="shared" si="1"/>
        <v>2431</v>
      </c>
      <c r="Q11" s="31">
        <f t="shared" si="0"/>
        <v>0.01316330728095434</v>
      </c>
    </row>
    <row r="12" spans="1:17" ht="31.5" customHeight="1">
      <c r="A12" s="5">
        <v>41132</v>
      </c>
      <c r="B12" s="8">
        <v>4</v>
      </c>
      <c r="C12" s="8">
        <v>4</v>
      </c>
      <c r="D12" s="21">
        <v>490</v>
      </c>
      <c r="E12" s="8">
        <v>11</v>
      </c>
      <c r="F12" s="8">
        <v>10</v>
      </c>
      <c r="G12" s="21">
        <v>696</v>
      </c>
      <c r="H12" s="8">
        <v>13</v>
      </c>
      <c r="I12" s="8">
        <v>12</v>
      </c>
      <c r="J12" s="21">
        <v>544</v>
      </c>
      <c r="K12" s="8">
        <v>15</v>
      </c>
      <c r="L12" s="8">
        <v>13</v>
      </c>
      <c r="M12" s="21">
        <v>691</v>
      </c>
      <c r="N12" s="8">
        <f t="shared" si="1"/>
        <v>43</v>
      </c>
      <c r="O12" s="8">
        <f aca="true" t="shared" si="2" ref="O12:O17">(C12+F12+I12+L12)</f>
        <v>39</v>
      </c>
      <c r="P12" s="13">
        <f t="shared" si="1"/>
        <v>2421</v>
      </c>
      <c r="Q12" s="31">
        <f t="shared" si="0"/>
        <v>0.0161090458488228</v>
      </c>
    </row>
    <row r="13" spans="1:17" ht="31.5" customHeight="1">
      <c r="A13" s="5">
        <v>41163</v>
      </c>
      <c r="B13" s="8">
        <v>3</v>
      </c>
      <c r="C13" s="8">
        <v>3</v>
      </c>
      <c r="D13" s="21">
        <v>590</v>
      </c>
      <c r="E13" s="8">
        <v>11</v>
      </c>
      <c r="F13" s="8">
        <v>1</v>
      </c>
      <c r="G13" s="21">
        <v>523</v>
      </c>
      <c r="H13" s="8">
        <v>12</v>
      </c>
      <c r="I13" s="8">
        <v>12</v>
      </c>
      <c r="J13" s="21">
        <v>644</v>
      </c>
      <c r="K13" s="8">
        <v>13</v>
      </c>
      <c r="L13" s="8">
        <v>12</v>
      </c>
      <c r="M13" s="21">
        <v>604</v>
      </c>
      <c r="N13" s="8">
        <f>B13+E13+H13+K13</f>
        <v>39</v>
      </c>
      <c r="O13" s="8">
        <f t="shared" si="2"/>
        <v>28</v>
      </c>
      <c r="P13" s="13">
        <f t="shared" si="1"/>
        <v>2361</v>
      </c>
      <c r="Q13" s="31">
        <f t="shared" si="0"/>
        <v>0.011859381617958492</v>
      </c>
    </row>
    <row r="14" spans="1:17" ht="31.5" customHeight="1">
      <c r="A14" s="5">
        <v>41193</v>
      </c>
      <c r="B14" s="8">
        <v>0</v>
      </c>
      <c r="C14" s="8">
        <v>0</v>
      </c>
      <c r="D14" s="21">
        <v>553</v>
      </c>
      <c r="E14" s="8">
        <v>4</v>
      </c>
      <c r="F14" s="8">
        <v>1</v>
      </c>
      <c r="G14" s="21">
        <v>672</v>
      </c>
      <c r="H14" s="8">
        <v>10</v>
      </c>
      <c r="I14" s="8">
        <v>2</v>
      </c>
      <c r="J14" s="21">
        <v>544</v>
      </c>
      <c r="K14" s="8">
        <v>4</v>
      </c>
      <c r="L14" s="8">
        <v>1</v>
      </c>
      <c r="M14" s="21">
        <v>430</v>
      </c>
      <c r="N14" s="8">
        <f>B14+E14+H14+K14</f>
        <v>18</v>
      </c>
      <c r="O14" s="8">
        <f t="shared" si="2"/>
        <v>4</v>
      </c>
      <c r="P14" s="13">
        <f t="shared" si="1"/>
        <v>2199</v>
      </c>
      <c r="Q14" s="32">
        <f t="shared" si="0"/>
        <v>0.0018190086402910413</v>
      </c>
    </row>
    <row r="15" spans="1:17" ht="31.5" customHeight="1">
      <c r="A15" s="5">
        <v>41224</v>
      </c>
      <c r="B15" s="8">
        <v>0</v>
      </c>
      <c r="C15" s="8">
        <v>0</v>
      </c>
      <c r="D15" s="21">
        <v>719</v>
      </c>
      <c r="E15" s="8">
        <v>2</v>
      </c>
      <c r="F15" s="8">
        <v>0</v>
      </c>
      <c r="G15" s="21">
        <v>690</v>
      </c>
      <c r="H15" s="8">
        <v>3</v>
      </c>
      <c r="I15" s="8">
        <v>1</v>
      </c>
      <c r="J15" s="21">
        <v>644</v>
      </c>
      <c r="K15" s="8">
        <v>0</v>
      </c>
      <c r="L15" s="8">
        <v>0</v>
      </c>
      <c r="M15" s="21">
        <v>208</v>
      </c>
      <c r="N15" s="8">
        <f>B15+E15+H15+K15</f>
        <v>5</v>
      </c>
      <c r="O15" s="8">
        <f t="shared" si="2"/>
        <v>1</v>
      </c>
      <c r="P15" s="13">
        <f t="shared" si="1"/>
        <v>2261</v>
      </c>
      <c r="Q15" s="32">
        <f t="shared" si="0"/>
        <v>0.0004422821760283061</v>
      </c>
    </row>
    <row r="16" spans="1:17" ht="31.5" customHeight="1" thickBot="1">
      <c r="A16" s="5">
        <v>41254</v>
      </c>
      <c r="B16" s="8">
        <v>1</v>
      </c>
      <c r="C16" s="8">
        <v>0</v>
      </c>
      <c r="D16" s="21">
        <v>742</v>
      </c>
      <c r="E16" s="8">
        <v>6</v>
      </c>
      <c r="F16" s="8">
        <v>1</v>
      </c>
      <c r="G16" s="21">
        <v>735</v>
      </c>
      <c r="H16" s="8">
        <v>11</v>
      </c>
      <c r="I16" s="8">
        <v>8</v>
      </c>
      <c r="J16" s="21">
        <v>712</v>
      </c>
      <c r="K16" s="8">
        <v>3</v>
      </c>
      <c r="L16" s="8">
        <v>1</v>
      </c>
      <c r="M16" s="21">
        <v>685</v>
      </c>
      <c r="N16" s="8">
        <f>B16+E16+H16+K16</f>
        <v>21</v>
      </c>
      <c r="O16" s="8">
        <f t="shared" si="2"/>
        <v>10</v>
      </c>
      <c r="P16" s="14">
        <f t="shared" si="1"/>
        <v>2874</v>
      </c>
      <c r="Q16" s="30">
        <f t="shared" si="0"/>
        <v>0.003479471120389701</v>
      </c>
    </row>
    <row r="17" spans="1:17" ht="31.5" customHeight="1" thickBot="1">
      <c r="A17" s="6" t="s">
        <v>23</v>
      </c>
      <c r="B17" s="15">
        <f aca="true" t="shared" si="3" ref="B17:P17">SUM(B5:B16)</f>
        <v>18</v>
      </c>
      <c r="C17" s="15">
        <f t="shared" si="3"/>
        <v>20</v>
      </c>
      <c r="D17" s="23">
        <f t="shared" si="3"/>
        <v>7680</v>
      </c>
      <c r="E17" s="15">
        <f t="shared" si="3"/>
        <v>56</v>
      </c>
      <c r="F17" s="15">
        <f t="shared" si="3"/>
        <v>43</v>
      </c>
      <c r="G17" s="23">
        <f t="shared" si="3"/>
        <v>7378</v>
      </c>
      <c r="H17" s="15">
        <f t="shared" si="3"/>
        <v>73</v>
      </c>
      <c r="I17" s="15">
        <f t="shared" si="3"/>
        <v>83</v>
      </c>
      <c r="J17" s="23">
        <f t="shared" si="3"/>
        <v>6985</v>
      </c>
      <c r="K17" s="15">
        <f t="shared" si="3"/>
        <v>61</v>
      </c>
      <c r="L17" s="15">
        <f t="shared" si="3"/>
        <v>65</v>
      </c>
      <c r="M17" s="23">
        <f t="shared" si="3"/>
        <v>6694</v>
      </c>
      <c r="N17" s="15">
        <f t="shared" si="3"/>
        <v>208</v>
      </c>
      <c r="O17" s="8">
        <f t="shared" si="2"/>
        <v>211</v>
      </c>
      <c r="P17" s="23">
        <f t="shared" si="3"/>
        <v>28737</v>
      </c>
      <c r="Q17" s="31">
        <f t="shared" si="0"/>
        <v>0.00734245049935623</v>
      </c>
    </row>
    <row r="18" spans="1:17" ht="31.5" customHeight="1">
      <c r="A18" s="10"/>
      <c r="B18" s="16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31.5" customHeight="1">
      <c r="A19" s="11"/>
      <c r="B19" s="1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31.5" customHeight="1">
      <c r="A20" s="11"/>
      <c r="B20" s="16"/>
      <c r="C20" s="20"/>
      <c r="D20" s="11"/>
      <c r="E20" s="16"/>
      <c r="F20" s="16"/>
      <c r="G20" s="11"/>
      <c r="H20" s="16"/>
      <c r="I20" s="16"/>
      <c r="J20" s="11"/>
      <c r="K20" s="16"/>
      <c r="L20" s="16"/>
      <c r="M20" s="11"/>
      <c r="N20" s="11"/>
      <c r="O20" s="11"/>
      <c r="P20" s="11"/>
      <c r="Q20" s="16"/>
    </row>
    <row r="21" ht="31.5" customHeight="1">
      <c r="B21" s="27" t="s">
        <v>21</v>
      </c>
    </row>
  </sheetData>
  <sheetProtection/>
  <mergeCells count="12">
    <mergeCell ref="B2:D2"/>
    <mergeCell ref="E2:G2"/>
    <mergeCell ref="H2:J2"/>
    <mergeCell ref="K2:M2"/>
    <mergeCell ref="N2:Q2"/>
    <mergeCell ref="B3:C3"/>
    <mergeCell ref="E3:F3"/>
    <mergeCell ref="H3:I3"/>
    <mergeCell ref="K3:L3"/>
    <mergeCell ref="N3:O3"/>
    <mergeCell ref="C18:Q18"/>
    <mergeCell ref="C19:Q19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H1" sqref="H1"/>
      <selection pane="bottomLeft" activeCell="A28" sqref="A28"/>
      <selection pane="bottomRight" activeCell="A19" sqref="A19"/>
    </sheetView>
  </sheetViews>
  <sheetFormatPr defaultColWidth="11.421875" defaultRowHeight="31.5" customHeight="1"/>
  <cols>
    <col min="1" max="1" width="20.57421875" style="0" customWidth="1"/>
    <col min="2" max="3" width="6.28125" style="12" customWidth="1"/>
    <col min="4" max="4" width="6.28125" style="0" customWidth="1"/>
    <col min="5" max="6" width="6.28125" style="12" customWidth="1"/>
    <col min="7" max="7" width="6.28125" style="0" customWidth="1"/>
    <col min="8" max="9" width="6.28125" style="12" customWidth="1"/>
    <col min="10" max="10" width="6.28125" style="0" customWidth="1"/>
    <col min="11" max="11" width="6.28125" style="12" customWidth="1"/>
    <col min="12" max="12" width="7.28125" style="12" customWidth="1"/>
    <col min="13" max="16" width="6.28125" style="0" customWidth="1"/>
    <col min="17" max="17" width="15.28125" style="12" bestFit="1" customWidth="1"/>
  </cols>
  <sheetData>
    <row r="1" spans="1:13" ht="31.5" customHeight="1" thickBot="1">
      <c r="A1" s="7" t="s">
        <v>7</v>
      </c>
      <c r="M1" s="12" t="s">
        <v>8</v>
      </c>
    </row>
    <row r="2" spans="1:17" ht="31.5" customHeight="1" thickBot="1">
      <c r="A2" s="9">
        <v>2011</v>
      </c>
      <c r="B2" s="50" t="s">
        <v>0</v>
      </c>
      <c r="C2" s="51"/>
      <c r="D2" s="52"/>
      <c r="E2" s="50" t="s">
        <v>1</v>
      </c>
      <c r="F2" s="51"/>
      <c r="G2" s="52"/>
      <c r="H2" s="50" t="s">
        <v>2</v>
      </c>
      <c r="I2" s="51"/>
      <c r="J2" s="52"/>
      <c r="K2" s="50" t="s">
        <v>3</v>
      </c>
      <c r="L2" s="51"/>
      <c r="M2" s="52"/>
      <c r="N2" s="50" t="s">
        <v>4</v>
      </c>
      <c r="O2" s="51"/>
      <c r="P2" s="51"/>
      <c r="Q2" s="52"/>
    </row>
    <row r="3" spans="2:17" ht="31.5" customHeight="1">
      <c r="B3" s="47" t="s">
        <v>9</v>
      </c>
      <c r="C3" s="47"/>
      <c r="D3" s="1" t="s">
        <v>5</v>
      </c>
      <c r="E3" s="47" t="s">
        <v>9</v>
      </c>
      <c r="F3" s="47"/>
      <c r="G3" s="1" t="s">
        <v>5</v>
      </c>
      <c r="H3" s="47" t="s">
        <v>9</v>
      </c>
      <c r="I3" s="47"/>
      <c r="J3" s="1" t="s">
        <v>5</v>
      </c>
      <c r="K3" s="47" t="s">
        <v>9</v>
      </c>
      <c r="L3" s="47"/>
      <c r="M3" s="1" t="s">
        <v>5</v>
      </c>
      <c r="N3" s="48" t="s">
        <v>9</v>
      </c>
      <c r="O3" s="48"/>
      <c r="P3" s="1" t="s">
        <v>5</v>
      </c>
      <c r="Q3" s="1" t="s">
        <v>11</v>
      </c>
    </row>
    <row r="4" spans="2:17" s="2" customFormat="1" ht="31.5" customHeight="1">
      <c r="B4" s="3" t="s">
        <v>10</v>
      </c>
      <c r="C4" s="3" t="s">
        <v>6</v>
      </c>
      <c r="D4" s="4"/>
      <c r="E4" s="3" t="s">
        <v>10</v>
      </c>
      <c r="F4" s="3" t="s">
        <v>6</v>
      </c>
      <c r="G4" s="4"/>
      <c r="H4" s="3" t="s">
        <v>10</v>
      </c>
      <c r="I4" s="3" t="s">
        <v>6</v>
      </c>
      <c r="J4" s="4"/>
      <c r="K4" s="3" t="s">
        <v>10</v>
      </c>
      <c r="L4" s="3" t="s">
        <v>6</v>
      </c>
      <c r="M4" s="4"/>
      <c r="N4" s="3" t="s">
        <v>10</v>
      </c>
      <c r="O4" s="3" t="s">
        <v>6</v>
      </c>
      <c r="P4" s="4"/>
      <c r="Q4" s="17"/>
    </row>
    <row r="5" spans="1:17" ht="31.5" customHeight="1">
      <c r="A5" s="5">
        <v>40544</v>
      </c>
      <c r="B5" s="8">
        <v>4</v>
      </c>
      <c r="C5" s="8">
        <v>19</v>
      </c>
      <c r="D5" s="21">
        <v>422</v>
      </c>
      <c r="E5" s="8">
        <v>17</v>
      </c>
      <c r="F5" s="8">
        <v>80</v>
      </c>
      <c r="G5" s="21">
        <v>520</v>
      </c>
      <c r="H5" s="8">
        <v>17</v>
      </c>
      <c r="I5" s="8">
        <v>46</v>
      </c>
      <c r="J5" s="21">
        <v>597</v>
      </c>
      <c r="K5" s="8">
        <v>8</v>
      </c>
      <c r="L5" s="8">
        <v>17</v>
      </c>
      <c r="M5" s="21">
        <v>684</v>
      </c>
      <c r="N5" s="8">
        <f>B5+E5+H5+K5</f>
        <v>46</v>
      </c>
      <c r="O5" s="8">
        <f>C5+F5+I5+L5</f>
        <v>162</v>
      </c>
      <c r="P5" s="22">
        <f>D5+G5+J5+M5</f>
        <v>2223</v>
      </c>
      <c r="Q5" s="29">
        <f aca="true" t="shared" si="0" ref="Q5:Q16">O5/P5</f>
        <v>0.0728744939271255</v>
      </c>
    </row>
    <row r="6" spans="1:17" ht="31.5" customHeight="1">
      <c r="A6" s="5">
        <v>40575</v>
      </c>
      <c r="B6" s="8">
        <v>3</v>
      </c>
      <c r="C6" s="8">
        <v>9</v>
      </c>
      <c r="D6" s="21">
        <v>642</v>
      </c>
      <c r="E6" s="8" t="s">
        <v>13</v>
      </c>
      <c r="F6" s="8" t="s">
        <v>13</v>
      </c>
      <c r="G6" s="21">
        <v>82</v>
      </c>
      <c r="H6" s="8">
        <v>9</v>
      </c>
      <c r="I6" s="8">
        <v>35</v>
      </c>
      <c r="J6" s="21">
        <v>589</v>
      </c>
      <c r="K6" s="8">
        <v>4</v>
      </c>
      <c r="L6" s="8">
        <v>4</v>
      </c>
      <c r="M6" s="21">
        <v>672</v>
      </c>
      <c r="N6" s="8">
        <f>B6+H6+K6</f>
        <v>16</v>
      </c>
      <c r="O6" s="8">
        <f>C6+I6+L6</f>
        <v>48</v>
      </c>
      <c r="P6" s="22">
        <f aca="true" t="shared" si="1" ref="P6:P16">D6+G6+J6+M6</f>
        <v>1985</v>
      </c>
      <c r="Q6" s="29">
        <f t="shared" si="0"/>
        <v>0.024181360201511334</v>
      </c>
    </row>
    <row r="7" spans="1:17" ht="31.5" customHeight="1">
      <c r="A7" s="5">
        <v>40613</v>
      </c>
      <c r="B7" s="8">
        <v>4</v>
      </c>
      <c r="C7" s="8">
        <v>7</v>
      </c>
      <c r="D7" s="21">
        <v>717</v>
      </c>
      <c r="E7" s="8">
        <v>13</v>
      </c>
      <c r="F7" s="8">
        <v>22</v>
      </c>
      <c r="G7" s="21">
        <v>744</v>
      </c>
      <c r="H7" s="8">
        <v>0</v>
      </c>
      <c r="I7" s="8">
        <v>0</v>
      </c>
      <c r="J7" s="21">
        <v>0</v>
      </c>
      <c r="K7" s="8">
        <v>11</v>
      </c>
      <c r="L7" s="8">
        <v>17</v>
      </c>
      <c r="M7" s="21">
        <v>744</v>
      </c>
      <c r="N7" s="8">
        <f aca="true" t="shared" si="2" ref="N7:O16">B7+E7+H7+K7</f>
        <v>28</v>
      </c>
      <c r="O7" s="8">
        <f t="shared" si="2"/>
        <v>46</v>
      </c>
      <c r="P7" s="22">
        <f t="shared" si="1"/>
        <v>2205</v>
      </c>
      <c r="Q7" s="29">
        <f t="shared" si="0"/>
        <v>0.020861678004535148</v>
      </c>
    </row>
    <row r="8" spans="1:17" ht="31.5" customHeight="1">
      <c r="A8" s="5">
        <v>40644</v>
      </c>
      <c r="B8" s="8">
        <v>8</v>
      </c>
      <c r="C8" s="8">
        <v>32</v>
      </c>
      <c r="D8" s="21">
        <v>482</v>
      </c>
      <c r="E8" s="8">
        <v>17</v>
      </c>
      <c r="F8" s="8">
        <v>53</v>
      </c>
      <c r="G8" s="21">
        <v>636</v>
      </c>
      <c r="H8" s="8">
        <v>83</v>
      </c>
      <c r="I8" s="8">
        <v>213</v>
      </c>
      <c r="J8" s="21">
        <v>603</v>
      </c>
      <c r="K8" s="8">
        <v>10</v>
      </c>
      <c r="L8" s="8">
        <v>22</v>
      </c>
      <c r="M8" s="21">
        <v>630</v>
      </c>
      <c r="N8" s="8">
        <f t="shared" si="2"/>
        <v>118</v>
      </c>
      <c r="O8" s="8">
        <f t="shared" si="2"/>
        <v>320</v>
      </c>
      <c r="P8" s="22">
        <f t="shared" si="1"/>
        <v>2351</v>
      </c>
      <c r="Q8" s="29">
        <f t="shared" si="0"/>
        <v>0.13611229264142918</v>
      </c>
    </row>
    <row r="9" spans="1:17" ht="31.5" customHeight="1">
      <c r="A9" s="5">
        <v>40674</v>
      </c>
      <c r="B9" s="8">
        <v>2</v>
      </c>
      <c r="C9" s="8">
        <v>3</v>
      </c>
      <c r="D9" s="21">
        <v>664</v>
      </c>
      <c r="E9" s="8">
        <v>10</v>
      </c>
      <c r="F9" s="8">
        <v>18</v>
      </c>
      <c r="G9" s="21">
        <v>701</v>
      </c>
      <c r="H9" s="8">
        <v>24</v>
      </c>
      <c r="I9" s="8">
        <v>51</v>
      </c>
      <c r="J9" s="21">
        <v>684</v>
      </c>
      <c r="K9" s="8">
        <v>13</v>
      </c>
      <c r="L9" s="8">
        <v>20</v>
      </c>
      <c r="M9" s="21">
        <v>583</v>
      </c>
      <c r="N9" s="8">
        <f t="shared" si="2"/>
        <v>49</v>
      </c>
      <c r="O9" s="8">
        <f t="shared" si="2"/>
        <v>92</v>
      </c>
      <c r="P9" s="22">
        <f t="shared" si="1"/>
        <v>2632</v>
      </c>
      <c r="Q9" s="29">
        <f t="shared" si="0"/>
        <v>0.034954407294832825</v>
      </c>
    </row>
    <row r="10" spans="1:17" ht="31.5" customHeight="1">
      <c r="A10" s="5">
        <v>40705</v>
      </c>
      <c r="B10" s="18">
        <v>11</v>
      </c>
      <c r="C10" s="19" t="str">
        <f>'[1]Report'!$F$23</f>
        <v>15:00</v>
      </c>
      <c r="D10" s="21">
        <v>584</v>
      </c>
      <c r="E10" s="18">
        <v>18</v>
      </c>
      <c r="F10" s="19" t="str">
        <f>'[3]Report'!$F$30</f>
        <v>20:00</v>
      </c>
      <c r="G10" s="21">
        <v>720</v>
      </c>
      <c r="H10" s="18">
        <v>12</v>
      </c>
      <c r="I10" s="19" t="str">
        <f>'[7]Report'!$F$24</f>
        <v>12:00</v>
      </c>
      <c r="J10" s="21">
        <v>720</v>
      </c>
      <c r="K10" s="18">
        <v>8</v>
      </c>
      <c r="L10" s="19" t="str">
        <f>'[11]Report'!$F$20</f>
        <v>08:00</v>
      </c>
      <c r="M10" s="21">
        <v>720</v>
      </c>
      <c r="N10" s="18">
        <f t="shared" si="2"/>
        <v>49</v>
      </c>
      <c r="O10" s="8">
        <f>(C10+F10+I10+L10)*24</f>
        <v>55.00000000000001</v>
      </c>
      <c r="P10" s="13">
        <f t="shared" si="1"/>
        <v>2744</v>
      </c>
      <c r="Q10" s="29">
        <f t="shared" si="0"/>
        <v>0.02004373177842566</v>
      </c>
    </row>
    <row r="11" spans="1:17" ht="31.5" customHeight="1">
      <c r="A11" s="5">
        <v>40735</v>
      </c>
      <c r="B11" s="18">
        <v>1</v>
      </c>
      <c r="C11" s="19" t="str">
        <f>'[2]Report'!$F$13</f>
        <v>01:00</v>
      </c>
      <c r="D11" s="21">
        <v>415</v>
      </c>
      <c r="E11" s="18">
        <v>7</v>
      </c>
      <c r="F11" s="19" t="str">
        <f>'[4]Report'!$F$19</f>
        <v>08:00</v>
      </c>
      <c r="G11" s="21">
        <v>738</v>
      </c>
      <c r="H11" s="18">
        <v>4</v>
      </c>
      <c r="I11" s="19" t="str">
        <f>'[8]Report'!$F$16</f>
        <v>08:00</v>
      </c>
      <c r="J11" s="21">
        <v>699</v>
      </c>
      <c r="K11" s="18">
        <v>1</v>
      </c>
      <c r="L11" s="19" t="str">
        <f>'[12]Report'!$F$13</f>
        <v>02:00</v>
      </c>
      <c r="M11" s="21">
        <v>744</v>
      </c>
      <c r="N11" s="18">
        <f t="shared" si="2"/>
        <v>13</v>
      </c>
      <c r="O11" s="8">
        <f>(C11+F11+I11+L11)*24</f>
        <v>19</v>
      </c>
      <c r="P11" s="13">
        <f t="shared" si="1"/>
        <v>2596</v>
      </c>
      <c r="Q11" s="29">
        <f t="shared" si="0"/>
        <v>0.007318952234206471</v>
      </c>
    </row>
    <row r="12" spans="1:17" ht="31.5" customHeight="1">
      <c r="A12" s="5">
        <v>40766</v>
      </c>
      <c r="B12" s="18">
        <v>0</v>
      </c>
      <c r="C12" s="18">
        <v>0</v>
      </c>
      <c r="D12" s="21">
        <v>215</v>
      </c>
      <c r="E12" s="18">
        <v>2</v>
      </c>
      <c r="F12" s="19" t="str">
        <f>'[5]Report'!$F$14</f>
        <v>02:00</v>
      </c>
      <c r="G12" s="21">
        <v>741</v>
      </c>
      <c r="H12" s="18">
        <v>6</v>
      </c>
      <c r="I12" s="19" t="str">
        <f>'[9]Report'!$F$18</f>
        <v>09:00</v>
      </c>
      <c r="J12" s="21">
        <v>690</v>
      </c>
      <c r="K12" s="18">
        <v>5</v>
      </c>
      <c r="L12" s="19" t="str">
        <f>'[13]Report'!$F$17</f>
        <v>19:00</v>
      </c>
      <c r="M12" s="21">
        <v>733</v>
      </c>
      <c r="N12" s="18">
        <f t="shared" si="2"/>
        <v>13</v>
      </c>
      <c r="O12" s="8">
        <f>(C12+F12+I12+L12)*24</f>
        <v>30</v>
      </c>
      <c r="P12" s="13">
        <f t="shared" si="1"/>
        <v>2379</v>
      </c>
      <c r="Q12" s="29">
        <f t="shared" si="0"/>
        <v>0.012610340479192938</v>
      </c>
    </row>
    <row r="13" spans="1:17" ht="31.5" customHeight="1">
      <c r="A13" s="5">
        <v>40797</v>
      </c>
      <c r="B13" s="18">
        <v>3</v>
      </c>
      <c r="C13" s="19" t="str">
        <f>'[6]Report'!$F$15</f>
        <v>04:00</v>
      </c>
      <c r="D13" s="21">
        <v>478</v>
      </c>
      <c r="E13" s="18">
        <v>9</v>
      </c>
      <c r="F13" s="19" t="str">
        <f>'[15]Report'!$F$21</f>
        <v>19:00</v>
      </c>
      <c r="G13" s="21">
        <v>664</v>
      </c>
      <c r="H13" s="18">
        <v>14</v>
      </c>
      <c r="I13" s="19" t="str">
        <f>'[10]Report'!$F$26</f>
        <v>20:00</v>
      </c>
      <c r="J13" s="21">
        <v>597</v>
      </c>
      <c r="K13" s="18">
        <v>9</v>
      </c>
      <c r="L13" s="19" t="str">
        <f>'[14]Report'!$F$21</f>
        <v>18:00</v>
      </c>
      <c r="M13" s="21">
        <v>677</v>
      </c>
      <c r="N13" s="18">
        <f t="shared" si="2"/>
        <v>35</v>
      </c>
      <c r="O13" s="8">
        <f>(C13+F13+I13+L13)*24</f>
        <v>61</v>
      </c>
      <c r="P13" s="13">
        <f t="shared" si="1"/>
        <v>2416</v>
      </c>
      <c r="Q13" s="29">
        <f t="shared" si="0"/>
        <v>0.025248344370860928</v>
      </c>
    </row>
    <row r="14" spans="1:17" ht="31.5" customHeight="1">
      <c r="A14" s="5">
        <v>40827</v>
      </c>
      <c r="B14" s="18">
        <v>0</v>
      </c>
      <c r="C14" s="18">
        <v>0</v>
      </c>
      <c r="D14" s="12">
        <v>580</v>
      </c>
      <c r="E14" s="18">
        <v>5</v>
      </c>
      <c r="F14" s="18">
        <v>6</v>
      </c>
      <c r="G14" s="12">
        <v>674</v>
      </c>
      <c r="H14" s="18">
        <v>8</v>
      </c>
      <c r="I14" s="18">
        <v>10</v>
      </c>
      <c r="J14" s="12">
        <v>633</v>
      </c>
      <c r="K14" s="18">
        <v>1</v>
      </c>
      <c r="L14" s="18">
        <v>2</v>
      </c>
      <c r="M14" s="12">
        <v>577</v>
      </c>
      <c r="N14" s="18">
        <f t="shared" si="2"/>
        <v>14</v>
      </c>
      <c r="O14" s="18">
        <f>C14+F14+I14+L14</f>
        <v>18</v>
      </c>
      <c r="P14" s="13">
        <f t="shared" si="1"/>
        <v>2464</v>
      </c>
      <c r="Q14" s="24">
        <f t="shared" si="0"/>
        <v>0.007305194805194805</v>
      </c>
    </row>
    <row r="15" spans="1:17" ht="31.5" customHeight="1">
      <c r="A15" s="5">
        <v>40858</v>
      </c>
      <c r="B15" s="18">
        <v>0</v>
      </c>
      <c r="C15" s="18">
        <v>0</v>
      </c>
      <c r="D15" s="12">
        <v>122</v>
      </c>
      <c r="E15" s="18">
        <v>5</v>
      </c>
      <c r="F15" s="18">
        <v>6</v>
      </c>
      <c r="G15" s="12">
        <v>720</v>
      </c>
      <c r="H15" s="18">
        <v>5</v>
      </c>
      <c r="I15" s="18">
        <v>5</v>
      </c>
      <c r="J15" s="12">
        <v>648</v>
      </c>
      <c r="K15" s="18">
        <v>2</v>
      </c>
      <c r="L15" s="18">
        <v>3</v>
      </c>
      <c r="M15" s="12">
        <v>720</v>
      </c>
      <c r="N15" s="18">
        <f t="shared" si="2"/>
        <v>12</v>
      </c>
      <c r="O15" s="18">
        <f>C15+F15+I15+L15</f>
        <v>14</v>
      </c>
      <c r="P15" s="13">
        <f t="shared" si="1"/>
        <v>2210</v>
      </c>
      <c r="Q15" s="24">
        <f t="shared" si="0"/>
        <v>0.006334841628959276</v>
      </c>
    </row>
    <row r="16" spans="1:17" ht="31.5" customHeight="1" thickBot="1">
      <c r="A16" s="5">
        <v>40888</v>
      </c>
      <c r="B16" s="18">
        <v>1</v>
      </c>
      <c r="C16" s="18">
        <v>1</v>
      </c>
      <c r="D16" s="12">
        <v>724</v>
      </c>
      <c r="E16" s="18">
        <v>2</v>
      </c>
      <c r="F16" s="18">
        <v>3</v>
      </c>
      <c r="G16" s="12">
        <v>744</v>
      </c>
      <c r="H16" s="18">
        <v>3</v>
      </c>
      <c r="I16" s="18">
        <v>8</v>
      </c>
      <c r="J16" s="12">
        <v>739</v>
      </c>
      <c r="K16" s="18">
        <v>1</v>
      </c>
      <c r="L16" s="18">
        <v>2</v>
      </c>
      <c r="M16" s="12">
        <v>68</v>
      </c>
      <c r="N16" s="18">
        <f t="shared" si="2"/>
        <v>7</v>
      </c>
      <c r="O16" s="18">
        <f>C16+F16+I16+L16</f>
        <v>14</v>
      </c>
      <c r="P16" s="14">
        <f t="shared" si="1"/>
        <v>2275</v>
      </c>
      <c r="Q16" s="25">
        <f t="shared" si="0"/>
        <v>0.006153846153846154</v>
      </c>
    </row>
    <row r="17" spans="1:17" ht="31.5" customHeight="1" thickBot="1">
      <c r="A17" s="6" t="s">
        <v>12</v>
      </c>
      <c r="B17" s="15">
        <f aca="true" t="shared" si="3" ref="B17:P17">SUM(B5:B16)</f>
        <v>37</v>
      </c>
      <c r="C17" s="15">
        <f t="shared" si="3"/>
        <v>71</v>
      </c>
      <c r="D17" s="23">
        <f t="shared" si="3"/>
        <v>6045</v>
      </c>
      <c r="E17" s="15">
        <f t="shared" si="3"/>
        <v>105</v>
      </c>
      <c r="F17" s="15">
        <f t="shared" si="3"/>
        <v>188</v>
      </c>
      <c r="G17" s="23">
        <f t="shared" si="3"/>
        <v>7684</v>
      </c>
      <c r="H17" s="15">
        <f t="shared" si="3"/>
        <v>185</v>
      </c>
      <c r="I17" s="15">
        <f t="shared" si="3"/>
        <v>368</v>
      </c>
      <c r="J17" s="23">
        <f t="shared" si="3"/>
        <v>7199</v>
      </c>
      <c r="K17" s="15">
        <f t="shared" si="3"/>
        <v>73</v>
      </c>
      <c r="L17" s="15">
        <f t="shared" si="3"/>
        <v>87</v>
      </c>
      <c r="M17" s="23">
        <f t="shared" si="3"/>
        <v>7552</v>
      </c>
      <c r="N17" s="15">
        <f t="shared" si="3"/>
        <v>400</v>
      </c>
      <c r="O17" s="15">
        <f t="shared" si="3"/>
        <v>879</v>
      </c>
      <c r="P17" s="23">
        <f t="shared" si="3"/>
        <v>28480</v>
      </c>
      <c r="Q17" s="29">
        <f>O17/P17</f>
        <v>0.03086376404494382</v>
      </c>
    </row>
    <row r="18" spans="1:17" ht="31.5" customHeight="1">
      <c r="A18" s="10" t="s">
        <v>14</v>
      </c>
      <c r="B18" s="16" t="s">
        <v>15</v>
      </c>
      <c r="C18" s="49" t="s">
        <v>17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31.5" customHeight="1">
      <c r="A19" s="11"/>
      <c r="B19" s="16" t="s">
        <v>16</v>
      </c>
      <c r="C19" s="49" t="s">
        <v>18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31.5" customHeight="1">
      <c r="A20" s="11"/>
      <c r="B20" s="16" t="s">
        <v>19</v>
      </c>
      <c r="C20" s="20" t="s">
        <v>20</v>
      </c>
      <c r="D20" s="11"/>
      <c r="E20" s="16"/>
      <c r="F20" s="16"/>
      <c r="G20" s="11"/>
      <c r="H20" s="16"/>
      <c r="I20" s="16"/>
      <c r="J20" s="11"/>
      <c r="K20" s="16"/>
      <c r="L20" s="16"/>
      <c r="M20" s="11"/>
      <c r="N20" s="11"/>
      <c r="O20" s="11"/>
      <c r="P20" s="11"/>
      <c r="Q20" s="16"/>
    </row>
    <row r="21" ht="31.5" customHeight="1">
      <c r="B21" s="27" t="s">
        <v>21</v>
      </c>
    </row>
  </sheetData>
  <sheetProtection/>
  <mergeCells count="12">
    <mergeCell ref="B2:D2"/>
    <mergeCell ref="E2:G2"/>
    <mergeCell ref="H2:J2"/>
    <mergeCell ref="K2:M2"/>
    <mergeCell ref="N2:Q2"/>
    <mergeCell ref="B3:C3"/>
    <mergeCell ref="E3:F3"/>
    <mergeCell ref="H3:I3"/>
    <mergeCell ref="K3:L3"/>
    <mergeCell ref="N3:O3"/>
    <mergeCell ref="C18:Q18"/>
    <mergeCell ref="C19:Q19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Frechet</dc:creator>
  <cp:keywords/>
  <dc:description/>
  <cp:lastModifiedBy>Bugay, Stephan (TP-MR)</cp:lastModifiedBy>
  <cp:lastPrinted>2013-08-08T17:26:04Z</cp:lastPrinted>
  <dcterms:created xsi:type="dcterms:W3CDTF">2011-06-07T14:32:02Z</dcterms:created>
  <dcterms:modified xsi:type="dcterms:W3CDTF">2015-04-08T19:31:18Z</dcterms:modified>
  <cp:category/>
  <cp:version/>
  <cp:contentType/>
  <cp:contentStatus/>
</cp:coreProperties>
</file>